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uzik\Documents\_MODERNIZACNI_FOND\FIN_Analyzy\NADlimitní\HEAT\"/>
    </mc:Choice>
  </mc:AlternateContent>
  <workbookProtection workbookPassword="CE82" lockStructure="1"/>
  <bookViews>
    <workbookView xWindow="0" yWindow="0" windowWidth="23040" windowHeight="10035" tabRatio="883"/>
  </bookViews>
  <sheets>
    <sheet name="Investment Scenario" sheetId="1" r:id="rId1"/>
    <sheet name="Counterfactual scenario" sheetId="3" r:id="rId2"/>
    <sheet name="FinAnalysis_INVESTMENT" sheetId="2" r:id="rId3"/>
    <sheet name="FinAnalysis_COUNTERFACTUAL" sheetId="4" r:id="rId4"/>
    <sheet name="Funding Gap" sheetId="5" r:id="rId5"/>
    <sheet name="FinAnalysis_with FUNDING GAP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F35" i="1"/>
  <c r="F52" i="4" l="1"/>
  <c r="F55" i="4" s="1"/>
  <c r="F54" i="4"/>
  <c r="F53" i="4" l="1"/>
  <c r="F48" i="2"/>
  <c r="D57" i="2"/>
  <c r="F52" i="2"/>
  <c r="F53" i="2" l="1"/>
  <c r="F39" i="2"/>
  <c r="F38" i="2"/>
  <c r="F36" i="2"/>
  <c r="B44" i="1"/>
  <c r="B84" i="3" l="1"/>
  <c r="B43" i="3"/>
  <c r="B41" i="3"/>
  <c r="B40" i="3"/>
  <c r="B41" i="1"/>
  <c r="B42" i="1"/>
  <c r="B85" i="1" l="1"/>
  <c r="F49" i="6" l="1"/>
  <c r="F55" i="6"/>
  <c r="AR55" i="6" l="1"/>
  <c r="AQ55" i="6"/>
  <c r="AP55" i="6"/>
  <c r="AO55" i="6"/>
  <c r="AN55" i="6"/>
  <c r="AM55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4" i="6"/>
  <c r="F56" i="6" s="1"/>
  <c r="B122" i="3" l="1"/>
  <c r="B102" i="3"/>
  <c r="B34" i="3"/>
  <c r="B123" i="1"/>
  <c r="B103" i="1"/>
  <c r="B35" i="1"/>
  <c r="F6" i="2" l="1"/>
  <c r="B11" i="1" l="1"/>
  <c r="F15" i="6" l="1"/>
  <c r="F15" i="4"/>
  <c r="F25" i="2"/>
  <c r="F15" i="2"/>
  <c r="F7" i="2" l="1"/>
  <c r="G35" i="1" l="1"/>
  <c r="F7" i="4"/>
  <c r="F6" i="4"/>
  <c r="F5" i="4"/>
  <c r="G51" i="6" l="1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AI51" i="6"/>
  <c r="AJ51" i="6"/>
  <c r="AK51" i="6"/>
  <c r="AL51" i="6"/>
  <c r="AM51" i="6"/>
  <c r="AN51" i="6"/>
  <c r="AO51" i="6"/>
  <c r="AP51" i="6"/>
  <c r="AQ51" i="6"/>
  <c r="AR51" i="6"/>
  <c r="F51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AI50" i="6"/>
  <c r="AJ50" i="6"/>
  <c r="AK50" i="6"/>
  <c r="AL50" i="6"/>
  <c r="AM50" i="6"/>
  <c r="AN50" i="6"/>
  <c r="AO50" i="6"/>
  <c r="AP50" i="6"/>
  <c r="AQ50" i="6"/>
  <c r="AR50" i="6"/>
  <c r="F50" i="6"/>
  <c r="F10" i="6"/>
  <c r="F8" i="6"/>
  <c r="F7" i="6"/>
  <c r="F6" i="6"/>
  <c r="F5" i="6"/>
  <c r="F49" i="4"/>
  <c r="F39" i="4"/>
  <c r="F38" i="4"/>
  <c r="F36" i="4"/>
  <c r="F48" i="4" s="1"/>
  <c r="F34" i="4"/>
  <c r="F33" i="4"/>
  <c r="F32" i="4"/>
  <c r="F31" i="4"/>
  <c r="F28" i="4"/>
  <c r="F27" i="4"/>
  <c r="F26" i="4"/>
  <c r="F25" i="4"/>
  <c r="F22" i="4"/>
  <c r="F20" i="4"/>
  <c r="F19" i="4"/>
  <c r="F18" i="4"/>
  <c r="F17" i="4"/>
  <c r="F17" i="2"/>
  <c r="F13" i="4"/>
  <c r="F12" i="4"/>
  <c r="F11" i="4"/>
  <c r="F10" i="4"/>
  <c r="F10" i="2"/>
  <c r="G49" i="4"/>
  <c r="G54" i="4" s="1"/>
  <c r="H49" i="4"/>
  <c r="H54" i="4" s="1"/>
  <c r="I49" i="4"/>
  <c r="I54" i="4" s="1"/>
  <c r="J49" i="4"/>
  <c r="J54" i="4" s="1"/>
  <c r="K49" i="4"/>
  <c r="K54" i="4" s="1"/>
  <c r="L49" i="4"/>
  <c r="L54" i="4" s="1"/>
  <c r="M49" i="4"/>
  <c r="M54" i="4" s="1"/>
  <c r="N49" i="4"/>
  <c r="N54" i="4" s="1"/>
  <c r="O49" i="4"/>
  <c r="O54" i="4" s="1"/>
  <c r="P49" i="4"/>
  <c r="P54" i="4" s="1"/>
  <c r="Q49" i="4"/>
  <c r="Q54" i="4" s="1"/>
  <c r="R49" i="4"/>
  <c r="R54" i="4" s="1"/>
  <c r="S49" i="4"/>
  <c r="S54" i="4" s="1"/>
  <c r="T49" i="4"/>
  <c r="T54" i="4" s="1"/>
  <c r="U49" i="4"/>
  <c r="U54" i="4" s="1"/>
  <c r="V49" i="4"/>
  <c r="V54" i="4" s="1"/>
  <c r="W49" i="4"/>
  <c r="W54" i="4" s="1"/>
  <c r="X49" i="4"/>
  <c r="X54" i="4" s="1"/>
  <c r="Y49" i="4"/>
  <c r="Y54" i="4" s="1"/>
  <c r="Z49" i="4"/>
  <c r="Z54" i="4" s="1"/>
  <c r="AA49" i="4"/>
  <c r="AA54" i="4" s="1"/>
  <c r="AB49" i="4"/>
  <c r="AB54" i="4" s="1"/>
  <c r="AC49" i="4"/>
  <c r="AC54" i="4" s="1"/>
  <c r="AD49" i="4"/>
  <c r="AD54" i="4" s="1"/>
  <c r="AE49" i="4"/>
  <c r="AE54" i="4" s="1"/>
  <c r="AF49" i="4"/>
  <c r="AF54" i="4" s="1"/>
  <c r="AG49" i="4"/>
  <c r="AG54" i="4" s="1"/>
  <c r="AH49" i="4"/>
  <c r="AH54" i="4" s="1"/>
  <c r="AI49" i="4"/>
  <c r="AI54" i="4" s="1"/>
  <c r="AJ49" i="4"/>
  <c r="AJ54" i="4" s="1"/>
  <c r="AK49" i="4"/>
  <c r="AK54" i="4" s="1"/>
  <c r="AL49" i="4"/>
  <c r="AL54" i="4" s="1"/>
  <c r="AM49" i="4"/>
  <c r="AM54" i="4" s="1"/>
  <c r="AN49" i="4"/>
  <c r="AN54" i="4" s="1"/>
  <c r="AO49" i="4"/>
  <c r="AO54" i="4" s="1"/>
  <c r="AP49" i="4"/>
  <c r="AP54" i="4" s="1"/>
  <c r="AQ49" i="4"/>
  <c r="AQ54" i="4" s="1"/>
  <c r="AR49" i="4"/>
  <c r="AR54" i="4" s="1"/>
  <c r="F8" i="4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H111" i="5"/>
  <c r="AI111" i="5"/>
  <c r="AJ111" i="5"/>
  <c r="AK111" i="5"/>
  <c r="AL111" i="5"/>
  <c r="AM111" i="5"/>
  <c r="AN111" i="5"/>
  <c r="AO111" i="5"/>
  <c r="AP111" i="5"/>
  <c r="AQ111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AF112" i="5"/>
  <c r="AG112" i="5"/>
  <c r="AH112" i="5"/>
  <c r="AI112" i="5"/>
  <c r="AJ112" i="5"/>
  <c r="AK112" i="5"/>
  <c r="AL112" i="5"/>
  <c r="AM112" i="5"/>
  <c r="AN112" i="5"/>
  <c r="AO112" i="5"/>
  <c r="AP112" i="5"/>
  <c r="AQ112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AF113" i="5"/>
  <c r="AG113" i="5"/>
  <c r="AH113" i="5"/>
  <c r="AI113" i="5"/>
  <c r="AJ113" i="5"/>
  <c r="AK113" i="5"/>
  <c r="AL113" i="5"/>
  <c r="AM113" i="5"/>
  <c r="AN113" i="5"/>
  <c r="AO113" i="5"/>
  <c r="AP113" i="5"/>
  <c r="AQ113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AG114" i="5"/>
  <c r="AH114" i="5"/>
  <c r="AI114" i="5"/>
  <c r="AJ114" i="5"/>
  <c r="AK114" i="5"/>
  <c r="AL114" i="5"/>
  <c r="AM114" i="5"/>
  <c r="AN114" i="5"/>
  <c r="AO114" i="5"/>
  <c r="AP114" i="5"/>
  <c r="AQ114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H115" i="5"/>
  <c r="AI115" i="5"/>
  <c r="AJ115" i="5"/>
  <c r="AK115" i="5"/>
  <c r="AL115" i="5"/>
  <c r="AM115" i="5"/>
  <c r="AN115" i="5"/>
  <c r="AO115" i="5"/>
  <c r="AP115" i="5"/>
  <c r="AQ115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D116" i="5"/>
  <c r="AE116" i="5"/>
  <c r="AF116" i="5"/>
  <c r="AG116" i="5"/>
  <c r="AH116" i="5"/>
  <c r="AI116" i="5"/>
  <c r="AJ116" i="5"/>
  <c r="AK116" i="5"/>
  <c r="AL116" i="5"/>
  <c r="AM116" i="5"/>
  <c r="AN116" i="5"/>
  <c r="AO116" i="5"/>
  <c r="AP116" i="5"/>
  <c r="AQ116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AD117" i="5"/>
  <c r="AE117" i="5"/>
  <c r="AF117" i="5"/>
  <c r="AG117" i="5"/>
  <c r="AH117" i="5"/>
  <c r="AI117" i="5"/>
  <c r="AJ117" i="5"/>
  <c r="AK117" i="5"/>
  <c r="AL117" i="5"/>
  <c r="AM117" i="5"/>
  <c r="AN117" i="5"/>
  <c r="AO117" i="5"/>
  <c r="AP117" i="5"/>
  <c r="AQ117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D118" i="5"/>
  <c r="AE118" i="5"/>
  <c r="AF118" i="5"/>
  <c r="AG118" i="5"/>
  <c r="AH118" i="5"/>
  <c r="AI118" i="5"/>
  <c r="AJ118" i="5"/>
  <c r="AK118" i="5"/>
  <c r="AL118" i="5"/>
  <c r="AM118" i="5"/>
  <c r="AN118" i="5"/>
  <c r="AO118" i="5"/>
  <c r="AP118" i="5"/>
  <c r="AQ118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H119" i="5"/>
  <c r="AI119" i="5"/>
  <c r="AJ119" i="5"/>
  <c r="AK119" i="5"/>
  <c r="AL119" i="5"/>
  <c r="AM119" i="5"/>
  <c r="AN119" i="5"/>
  <c r="AO119" i="5"/>
  <c r="AP119" i="5"/>
  <c r="AQ119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H120" i="5"/>
  <c r="AI120" i="5"/>
  <c r="AJ120" i="5"/>
  <c r="AK120" i="5"/>
  <c r="AL120" i="5"/>
  <c r="AM120" i="5"/>
  <c r="AN120" i="5"/>
  <c r="AO120" i="5"/>
  <c r="AP120" i="5"/>
  <c r="AQ120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AK121" i="5"/>
  <c r="AL121" i="5"/>
  <c r="AM121" i="5"/>
  <c r="AN121" i="5"/>
  <c r="AO121" i="5"/>
  <c r="AP121" i="5"/>
  <c r="AQ121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AK122" i="5"/>
  <c r="AL122" i="5"/>
  <c r="AM122" i="5"/>
  <c r="AN122" i="5"/>
  <c r="AO122" i="5"/>
  <c r="AP122" i="5"/>
  <c r="AQ122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AD110" i="5"/>
  <c r="AE110" i="5"/>
  <c r="AF110" i="5"/>
  <c r="AG110" i="5"/>
  <c r="AH110" i="5"/>
  <c r="AI110" i="5"/>
  <c r="AJ110" i="5"/>
  <c r="AK110" i="5"/>
  <c r="AL110" i="5"/>
  <c r="AM110" i="5"/>
  <c r="AN110" i="5"/>
  <c r="AO110" i="5"/>
  <c r="AP110" i="5"/>
  <c r="AQ110" i="5"/>
  <c r="E110" i="5"/>
  <c r="B111" i="5"/>
  <c r="B112" i="5"/>
  <c r="B113" i="5"/>
  <c r="B114" i="5"/>
  <c r="B115" i="5"/>
  <c r="B116" i="5"/>
  <c r="B117" i="5"/>
  <c r="B118" i="5"/>
  <c r="B119" i="5"/>
  <c r="B120" i="5"/>
  <c r="B121" i="5"/>
  <c r="B110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AD107" i="5"/>
  <c r="AE107" i="5"/>
  <c r="AF107" i="5"/>
  <c r="AG107" i="5"/>
  <c r="AH107" i="5"/>
  <c r="AI107" i="5"/>
  <c r="AJ107" i="5"/>
  <c r="AK107" i="5"/>
  <c r="AL107" i="5"/>
  <c r="AM107" i="5"/>
  <c r="AN107" i="5"/>
  <c r="AO107" i="5"/>
  <c r="AP107" i="5"/>
  <c r="AQ107" i="5"/>
  <c r="E107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H105" i="5"/>
  <c r="AI105" i="5"/>
  <c r="AJ105" i="5"/>
  <c r="AK105" i="5"/>
  <c r="AL105" i="5"/>
  <c r="AM105" i="5"/>
  <c r="AN105" i="5"/>
  <c r="AO105" i="5"/>
  <c r="AP105" i="5"/>
  <c r="AQ105" i="5"/>
  <c r="E105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H91" i="5"/>
  <c r="AI91" i="5"/>
  <c r="AJ91" i="5"/>
  <c r="AK91" i="5"/>
  <c r="AL91" i="5"/>
  <c r="AM91" i="5"/>
  <c r="AN91" i="5"/>
  <c r="AO91" i="5"/>
  <c r="AP91" i="5"/>
  <c r="AQ91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AM92" i="5"/>
  <c r="AN92" i="5"/>
  <c r="AO92" i="5"/>
  <c r="AP92" i="5"/>
  <c r="AQ92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H93" i="5"/>
  <c r="AI93" i="5"/>
  <c r="AJ93" i="5"/>
  <c r="AK93" i="5"/>
  <c r="AL93" i="5"/>
  <c r="AM93" i="5"/>
  <c r="AN93" i="5"/>
  <c r="AO93" i="5"/>
  <c r="AP93" i="5"/>
  <c r="AQ93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H94" i="5"/>
  <c r="AI94" i="5"/>
  <c r="AJ94" i="5"/>
  <c r="AK94" i="5"/>
  <c r="AL94" i="5"/>
  <c r="AM94" i="5"/>
  <c r="AN94" i="5"/>
  <c r="AO94" i="5"/>
  <c r="AP94" i="5"/>
  <c r="AQ94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H95" i="5"/>
  <c r="AI95" i="5"/>
  <c r="AJ95" i="5"/>
  <c r="AK95" i="5"/>
  <c r="AL95" i="5"/>
  <c r="AM95" i="5"/>
  <c r="AN95" i="5"/>
  <c r="AO95" i="5"/>
  <c r="AP95" i="5"/>
  <c r="AQ95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H96" i="5"/>
  <c r="AI96" i="5"/>
  <c r="AJ96" i="5"/>
  <c r="AK96" i="5"/>
  <c r="AL96" i="5"/>
  <c r="AM96" i="5"/>
  <c r="AN96" i="5"/>
  <c r="AO96" i="5"/>
  <c r="AP96" i="5"/>
  <c r="AQ96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H97" i="5"/>
  <c r="AI97" i="5"/>
  <c r="AJ97" i="5"/>
  <c r="AK97" i="5"/>
  <c r="AL97" i="5"/>
  <c r="AM97" i="5"/>
  <c r="AN97" i="5"/>
  <c r="AO97" i="5"/>
  <c r="AP97" i="5"/>
  <c r="AQ97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H98" i="5"/>
  <c r="AI98" i="5"/>
  <c r="AJ98" i="5"/>
  <c r="AK98" i="5"/>
  <c r="AL98" i="5"/>
  <c r="AM98" i="5"/>
  <c r="AN98" i="5"/>
  <c r="AO98" i="5"/>
  <c r="AP98" i="5"/>
  <c r="AQ98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H99" i="5"/>
  <c r="AI99" i="5"/>
  <c r="AJ99" i="5"/>
  <c r="AK99" i="5"/>
  <c r="AL99" i="5"/>
  <c r="AM99" i="5"/>
  <c r="AN99" i="5"/>
  <c r="AO99" i="5"/>
  <c r="AP99" i="5"/>
  <c r="AQ99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H100" i="5"/>
  <c r="AI100" i="5"/>
  <c r="AJ100" i="5"/>
  <c r="AK100" i="5"/>
  <c r="AL100" i="5"/>
  <c r="AM100" i="5"/>
  <c r="AN100" i="5"/>
  <c r="AO100" i="5"/>
  <c r="AP100" i="5"/>
  <c r="AQ100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H101" i="5"/>
  <c r="AI101" i="5"/>
  <c r="AJ101" i="5"/>
  <c r="AK101" i="5"/>
  <c r="AL101" i="5"/>
  <c r="AM101" i="5"/>
  <c r="AN101" i="5"/>
  <c r="AO101" i="5"/>
  <c r="AP101" i="5"/>
  <c r="AQ101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H102" i="5"/>
  <c r="AI102" i="5"/>
  <c r="AJ102" i="5"/>
  <c r="AK102" i="5"/>
  <c r="AL102" i="5"/>
  <c r="AM102" i="5"/>
  <c r="AN102" i="5"/>
  <c r="AO102" i="5"/>
  <c r="AP102" i="5"/>
  <c r="AQ102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AM90" i="5"/>
  <c r="AN90" i="5"/>
  <c r="AO90" i="5"/>
  <c r="AP90" i="5"/>
  <c r="AQ90" i="5"/>
  <c r="E90" i="5"/>
  <c r="B91" i="5"/>
  <c r="B92" i="5"/>
  <c r="B93" i="5"/>
  <c r="B94" i="5"/>
  <c r="B95" i="5"/>
  <c r="B96" i="5"/>
  <c r="B97" i="5"/>
  <c r="B98" i="5"/>
  <c r="B99" i="5"/>
  <c r="B100" i="5"/>
  <c r="B101" i="5"/>
  <c r="B90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H87" i="5"/>
  <c r="AI87" i="5"/>
  <c r="AJ87" i="5"/>
  <c r="AK87" i="5"/>
  <c r="AL87" i="5"/>
  <c r="AM87" i="5"/>
  <c r="AN87" i="5"/>
  <c r="AO87" i="5"/>
  <c r="AP87" i="5"/>
  <c r="AQ87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H86" i="5"/>
  <c r="AI86" i="5"/>
  <c r="AJ86" i="5"/>
  <c r="AK86" i="5"/>
  <c r="AL86" i="5"/>
  <c r="AM86" i="5"/>
  <c r="AN86" i="5"/>
  <c r="AO86" i="5"/>
  <c r="AP86" i="5"/>
  <c r="AQ86" i="5"/>
  <c r="E87" i="5"/>
  <c r="E86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H84" i="5"/>
  <c r="AI84" i="5"/>
  <c r="AJ84" i="5"/>
  <c r="AK84" i="5"/>
  <c r="AL84" i="5"/>
  <c r="AM84" i="5"/>
  <c r="AN84" i="5"/>
  <c r="AO84" i="5"/>
  <c r="AP84" i="5"/>
  <c r="AQ84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H83" i="5"/>
  <c r="AI83" i="5"/>
  <c r="AJ83" i="5"/>
  <c r="AK83" i="5"/>
  <c r="AL83" i="5"/>
  <c r="AM83" i="5"/>
  <c r="AN83" i="5"/>
  <c r="AO83" i="5"/>
  <c r="AP83" i="5"/>
  <c r="AQ83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H81" i="5"/>
  <c r="AI81" i="5"/>
  <c r="AJ81" i="5"/>
  <c r="AK81" i="5"/>
  <c r="AL81" i="5"/>
  <c r="AM81" i="5"/>
  <c r="AN81" i="5"/>
  <c r="AO81" i="5"/>
  <c r="AP81" i="5"/>
  <c r="AQ81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H80" i="5"/>
  <c r="AI80" i="5"/>
  <c r="AJ80" i="5"/>
  <c r="AK80" i="5"/>
  <c r="AL80" i="5"/>
  <c r="AM80" i="5"/>
  <c r="AN80" i="5"/>
  <c r="AO80" i="5"/>
  <c r="AP80" i="5"/>
  <c r="AQ80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AK78" i="5"/>
  <c r="AL78" i="5"/>
  <c r="AM78" i="5"/>
  <c r="AN78" i="5"/>
  <c r="AO78" i="5"/>
  <c r="AP78" i="5"/>
  <c r="AQ78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AK77" i="5"/>
  <c r="AL77" i="5"/>
  <c r="AM77" i="5"/>
  <c r="AN77" i="5"/>
  <c r="AO77" i="5"/>
  <c r="AP77" i="5"/>
  <c r="AQ77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AK75" i="5"/>
  <c r="AL75" i="5"/>
  <c r="AM75" i="5"/>
  <c r="AN75" i="5"/>
  <c r="AO75" i="5"/>
  <c r="AP75" i="5"/>
  <c r="AQ75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AM74" i="5"/>
  <c r="AN74" i="5"/>
  <c r="AO74" i="5"/>
  <c r="AP74" i="5"/>
  <c r="AQ74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AK72" i="5"/>
  <c r="AL72" i="5"/>
  <c r="AM72" i="5"/>
  <c r="AN72" i="5"/>
  <c r="AO72" i="5"/>
  <c r="AP72" i="5"/>
  <c r="AQ72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H71" i="5"/>
  <c r="AI71" i="5"/>
  <c r="AJ71" i="5"/>
  <c r="AK71" i="5"/>
  <c r="AL71" i="5"/>
  <c r="AM71" i="5"/>
  <c r="AN71" i="5"/>
  <c r="AO71" i="5"/>
  <c r="AP71" i="5"/>
  <c r="AQ71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AI69" i="5"/>
  <c r="AJ69" i="5"/>
  <c r="AK69" i="5"/>
  <c r="AL69" i="5"/>
  <c r="AM69" i="5"/>
  <c r="AN69" i="5"/>
  <c r="AO69" i="5"/>
  <c r="AP69" i="5"/>
  <c r="AQ69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AO68" i="5"/>
  <c r="AP68" i="5"/>
  <c r="AQ68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N66" i="5"/>
  <c r="AO66" i="5"/>
  <c r="AP66" i="5"/>
  <c r="AQ66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N65" i="5"/>
  <c r="AO65" i="5"/>
  <c r="AP65" i="5"/>
  <c r="AQ65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AI63" i="5"/>
  <c r="AJ63" i="5"/>
  <c r="AK63" i="5"/>
  <c r="AL63" i="5"/>
  <c r="AM63" i="5"/>
  <c r="AN63" i="5"/>
  <c r="AO63" i="5"/>
  <c r="AP63" i="5"/>
  <c r="AQ63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AM62" i="5"/>
  <c r="AN62" i="5"/>
  <c r="AO62" i="5"/>
  <c r="AP62" i="5"/>
  <c r="AQ62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AI60" i="5"/>
  <c r="AJ60" i="5"/>
  <c r="AK60" i="5"/>
  <c r="AL60" i="5"/>
  <c r="AM60" i="5"/>
  <c r="AN60" i="5"/>
  <c r="AO60" i="5"/>
  <c r="AP60" i="5"/>
  <c r="AQ60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AI59" i="5"/>
  <c r="AJ59" i="5"/>
  <c r="AK59" i="5"/>
  <c r="AL59" i="5"/>
  <c r="AM59" i="5"/>
  <c r="AN59" i="5"/>
  <c r="AO59" i="5"/>
  <c r="AP59" i="5"/>
  <c r="AQ59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AI57" i="5"/>
  <c r="AJ57" i="5"/>
  <c r="AK57" i="5"/>
  <c r="AL57" i="5"/>
  <c r="AM57" i="5"/>
  <c r="AN57" i="5"/>
  <c r="AO57" i="5"/>
  <c r="AP57" i="5"/>
  <c r="AQ57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AP56" i="5"/>
  <c r="AQ56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AM54" i="5"/>
  <c r="AN54" i="5"/>
  <c r="AO54" i="5"/>
  <c r="AP54" i="5"/>
  <c r="AQ54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AM53" i="5"/>
  <c r="AN53" i="5"/>
  <c r="AO53" i="5"/>
  <c r="AP53" i="5"/>
  <c r="AQ53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AO51" i="5"/>
  <c r="AP51" i="5"/>
  <c r="AQ51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AP50" i="5"/>
  <c r="AQ50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V49" i="5" s="1"/>
  <c r="W48" i="5"/>
  <c r="X48" i="5"/>
  <c r="Y48" i="5"/>
  <c r="Z48" i="5"/>
  <c r="AA48" i="5"/>
  <c r="AB48" i="5"/>
  <c r="AC48" i="5"/>
  <c r="AD48" i="5"/>
  <c r="AD49" i="5" s="1"/>
  <c r="AE48" i="5"/>
  <c r="AF48" i="5"/>
  <c r="AG48" i="5"/>
  <c r="AH48" i="5"/>
  <c r="AI48" i="5"/>
  <c r="AJ48" i="5"/>
  <c r="AK48" i="5"/>
  <c r="AL48" i="5"/>
  <c r="AL49" i="5" s="1"/>
  <c r="AM48" i="5"/>
  <c r="AN48" i="5"/>
  <c r="AO48" i="5"/>
  <c r="AP48" i="5"/>
  <c r="AQ48" i="5"/>
  <c r="F47" i="5"/>
  <c r="G47" i="5"/>
  <c r="H47" i="5"/>
  <c r="H49" i="5" s="1"/>
  <c r="I47" i="5"/>
  <c r="J47" i="5"/>
  <c r="K47" i="5"/>
  <c r="L47" i="5"/>
  <c r="L49" i="5" s="1"/>
  <c r="M47" i="5"/>
  <c r="M49" i="5" s="1"/>
  <c r="N47" i="5"/>
  <c r="O47" i="5"/>
  <c r="P47" i="5"/>
  <c r="P49" i="5" s="1"/>
  <c r="Q47" i="5"/>
  <c r="R47" i="5"/>
  <c r="S47" i="5"/>
  <c r="T47" i="5"/>
  <c r="T49" i="5" s="1"/>
  <c r="U47" i="5"/>
  <c r="U49" i="5" s="1"/>
  <c r="V47" i="5"/>
  <c r="W47" i="5"/>
  <c r="X47" i="5"/>
  <c r="X49" i="5" s="1"/>
  <c r="Y47" i="5"/>
  <c r="Z47" i="5"/>
  <c r="AA47" i="5"/>
  <c r="AB47" i="5"/>
  <c r="AB49" i="5" s="1"/>
  <c r="AC47" i="5"/>
  <c r="AC49" i="5" s="1"/>
  <c r="AD47" i="5"/>
  <c r="AE47" i="5"/>
  <c r="AF47" i="5"/>
  <c r="AF49" i="5" s="1"/>
  <c r="AG47" i="5"/>
  <c r="AH47" i="5"/>
  <c r="AI47" i="5"/>
  <c r="AJ47" i="5"/>
  <c r="AK47" i="5"/>
  <c r="AK49" i="5" s="1"/>
  <c r="AL47" i="5"/>
  <c r="AM47" i="5"/>
  <c r="AN47" i="5"/>
  <c r="AN49" i="5" s="1"/>
  <c r="AO47" i="5"/>
  <c r="AP47" i="5"/>
  <c r="AQ47" i="5"/>
  <c r="E48" i="5"/>
  <c r="E50" i="5"/>
  <c r="E51" i="5"/>
  <c r="E53" i="5"/>
  <c r="E54" i="5"/>
  <c r="E56" i="5"/>
  <c r="E57" i="5"/>
  <c r="E59" i="5"/>
  <c r="E60" i="5"/>
  <c r="E62" i="5"/>
  <c r="E63" i="5"/>
  <c r="E65" i="5"/>
  <c r="E66" i="5"/>
  <c r="E68" i="5"/>
  <c r="E69" i="5"/>
  <c r="E71" i="5"/>
  <c r="E72" i="5"/>
  <c r="E74" i="5"/>
  <c r="E75" i="5"/>
  <c r="E77" i="5"/>
  <c r="E78" i="5"/>
  <c r="E80" i="5"/>
  <c r="E81" i="5"/>
  <c r="E83" i="5"/>
  <c r="E84" i="5"/>
  <c r="E47" i="5"/>
  <c r="C50" i="5"/>
  <c r="C53" i="5"/>
  <c r="C56" i="5"/>
  <c r="C59" i="5"/>
  <c r="C62" i="5"/>
  <c r="C65" i="5"/>
  <c r="C68" i="5"/>
  <c r="C71" i="5"/>
  <c r="C74" i="5"/>
  <c r="C77" i="5"/>
  <c r="C80" i="5"/>
  <c r="B50" i="5"/>
  <c r="B53" i="5"/>
  <c r="B56" i="5"/>
  <c r="B59" i="5"/>
  <c r="B62" i="5"/>
  <c r="B65" i="5"/>
  <c r="B68" i="5"/>
  <c r="B71" i="5"/>
  <c r="B74" i="5"/>
  <c r="B77" i="5"/>
  <c r="B80" i="5"/>
  <c r="B83" i="5"/>
  <c r="C47" i="5"/>
  <c r="B47" i="5"/>
  <c r="B38" i="5"/>
  <c r="B42" i="5" s="1"/>
  <c r="B41" i="5"/>
  <c r="B42" i="3"/>
  <c r="D50" i="4" s="1"/>
  <c r="E33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E14" i="5"/>
  <c r="E33" i="3"/>
  <c r="F41" i="4" s="1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E14" i="3"/>
  <c r="B32" i="5"/>
  <c r="G34" i="5" s="1"/>
  <c r="B31" i="5"/>
  <c r="B20" i="5"/>
  <c r="B21" i="5"/>
  <c r="B22" i="5"/>
  <c r="B23" i="5"/>
  <c r="B24" i="5"/>
  <c r="B25" i="5"/>
  <c r="B26" i="5"/>
  <c r="B19" i="5"/>
  <c r="B16" i="5"/>
  <c r="B15" i="5"/>
  <c r="E34" i="3"/>
  <c r="B31" i="3"/>
  <c r="D57" i="4" s="1"/>
  <c r="B16" i="3"/>
  <c r="B15" i="3"/>
  <c r="B8" i="5"/>
  <c r="B9" i="5"/>
  <c r="B7" i="5"/>
  <c r="B8" i="3"/>
  <c r="B9" i="3"/>
  <c r="B7" i="3"/>
  <c r="K49" i="2"/>
  <c r="K54" i="2" s="1"/>
  <c r="F13" i="2"/>
  <c r="F12" i="2"/>
  <c r="F11" i="2"/>
  <c r="F8" i="2"/>
  <c r="F5" i="2"/>
  <c r="AQ49" i="5" l="1"/>
  <c r="AM49" i="5"/>
  <c r="AI49" i="5"/>
  <c r="AE49" i="5"/>
  <c r="AA49" i="5"/>
  <c r="W49" i="5"/>
  <c r="S49" i="5"/>
  <c r="O49" i="5"/>
  <c r="K49" i="5"/>
  <c r="G49" i="5"/>
  <c r="B84" i="5"/>
  <c r="N49" i="5"/>
  <c r="B102" i="5"/>
  <c r="AP49" i="5"/>
  <c r="J49" i="5"/>
  <c r="B122" i="5"/>
  <c r="AH49" i="5"/>
  <c r="Z49" i="5"/>
  <c r="R49" i="5"/>
  <c r="AJ49" i="5"/>
  <c r="B28" i="5"/>
  <c r="B27" i="5"/>
  <c r="AO49" i="5"/>
  <c r="AG49" i="5"/>
  <c r="Y49" i="5"/>
  <c r="Q49" i="5"/>
  <c r="I49" i="5"/>
  <c r="E34" i="5"/>
  <c r="F40" i="6" s="1"/>
  <c r="F40" i="4"/>
  <c r="F42" i="4" s="1"/>
  <c r="F43" i="4" s="1"/>
  <c r="F34" i="5"/>
  <c r="I49" i="6"/>
  <c r="D49" i="4"/>
  <c r="F37" i="4"/>
  <c r="F35" i="5" l="1"/>
  <c r="H40" i="6"/>
  <c r="D59" i="6"/>
  <c r="D52" i="6"/>
  <c r="AR49" i="6"/>
  <c r="AP49" i="6"/>
  <c r="AO49" i="6"/>
  <c r="AN49" i="6"/>
  <c r="AL49" i="6"/>
  <c r="AK49" i="6"/>
  <c r="AJ49" i="6"/>
  <c r="AH49" i="6"/>
  <c r="AG49" i="6"/>
  <c r="AF49" i="6"/>
  <c r="AD49" i="6"/>
  <c r="AC49" i="6"/>
  <c r="AB49" i="6"/>
  <c r="Z49" i="6"/>
  <c r="Y49" i="6"/>
  <c r="X49" i="6"/>
  <c r="V49" i="6"/>
  <c r="U49" i="6"/>
  <c r="T49" i="6"/>
  <c r="R49" i="6"/>
  <c r="Q49" i="6"/>
  <c r="P49" i="6"/>
  <c r="N49" i="6"/>
  <c r="M49" i="6"/>
  <c r="L49" i="6"/>
  <c r="J49" i="6"/>
  <c r="H49" i="6"/>
  <c r="D44" i="6"/>
  <c r="F41" i="6"/>
  <c r="D40" i="6"/>
  <c r="F39" i="6"/>
  <c r="F38" i="6"/>
  <c r="F36" i="6"/>
  <c r="F48" i="6" s="1"/>
  <c r="F34" i="6"/>
  <c r="F33" i="6"/>
  <c r="F32" i="6"/>
  <c r="F31" i="6"/>
  <c r="F28" i="6"/>
  <c r="F27" i="6"/>
  <c r="F26" i="6"/>
  <c r="F25" i="6"/>
  <c r="F22" i="6"/>
  <c r="F20" i="6"/>
  <c r="F19" i="6"/>
  <c r="F18" i="6"/>
  <c r="F17" i="6"/>
  <c r="F13" i="6"/>
  <c r="F12" i="6"/>
  <c r="F11" i="6"/>
  <c r="AQ82" i="5"/>
  <c r="AP82" i="5"/>
  <c r="AO82" i="5"/>
  <c r="AN82" i="5"/>
  <c r="AM82" i="5"/>
  <c r="AL82" i="5"/>
  <c r="AK82" i="5"/>
  <c r="AJ82" i="5"/>
  <c r="AI82" i="5"/>
  <c r="AH82" i="5"/>
  <c r="AG82" i="5"/>
  <c r="AF82" i="5"/>
  <c r="AE82" i="5"/>
  <c r="AD82" i="5"/>
  <c r="AC82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AQ79" i="5"/>
  <c r="AP79" i="5"/>
  <c r="AO79" i="5"/>
  <c r="AN79" i="5"/>
  <c r="AM79" i="5"/>
  <c r="AL79" i="5"/>
  <c r="AK79" i="5"/>
  <c r="AJ79" i="5"/>
  <c r="AI79" i="5"/>
  <c r="AH79" i="5"/>
  <c r="AG79" i="5"/>
  <c r="AF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AQ76" i="5"/>
  <c r="AP76" i="5"/>
  <c r="AO76" i="5"/>
  <c r="AN76" i="5"/>
  <c r="AM76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AQ73" i="5"/>
  <c r="AP73" i="5"/>
  <c r="AO73" i="5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AQ70" i="5"/>
  <c r="AP70" i="5"/>
  <c r="AO70" i="5"/>
  <c r="AN70" i="5"/>
  <c r="AM70" i="5"/>
  <c r="AL70" i="5"/>
  <c r="AK70" i="5"/>
  <c r="AJ70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AQ67" i="5"/>
  <c r="AP67" i="5"/>
  <c r="AO67" i="5"/>
  <c r="AN67" i="5"/>
  <c r="AM67" i="5"/>
  <c r="AL67" i="5"/>
  <c r="AK67" i="5"/>
  <c r="AJ67" i="5"/>
  <c r="AI67" i="5"/>
  <c r="AH67" i="5"/>
  <c r="AG67" i="5"/>
  <c r="AF67" i="5"/>
  <c r="AE67" i="5"/>
  <c r="AD67" i="5"/>
  <c r="AC67" i="5"/>
  <c r="AB67" i="5"/>
  <c r="AA67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AQ64" i="5"/>
  <c r="AP64" i="5"/>
  <c r="AO64" i="5"/>
  <c r="AN64" i="5"/>
  <c r="AM64" i="5"/>
  <c r="AL64" i="5"/>
  <c r="AK64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AQ61" i="5"/>
  <c r="AP61" i="5"/>
  <c r="AO61" i="5"/>
  <c r="AN61" i="5"/>
  <c r="AM61" i="5"/>
  <c r="AL61" i="5"/>
  <c r="AK61" i="5"/>
  <c r="AJ61" i="5"/>
  <c r="AI61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AQ58" i="5"/>
  <c r="AP58" i="5"/>
  <c r="AO58" i="5"/>
  <c r="AN58" i="5"/>
  <c r="AM58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AQ55" i="5"/>
  <c r="AP55" i="5"/>
  <c r="AO55" i="5"/>
  <c r="AN55" i="5"/>
  <c r="AM55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AQ52" i="5"/>
  <c r="AP52" i="5"/>
  <c r="AO52" i="5"/>
  <c r="AN52" i="5"/>
  <c r="AM52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E11" i="5"/>
  <c r="E12" i="5" s="1"/>
  <c r="B10" i="5"/>
  <c r="D44" i="4"/>
  <c r="D40" i="4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AQ82" i="3"/>
  <c r="AP82" i="3"/>
  <c r="AO82" i="3"/>
  <c r="AN82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AQ79" i="3"/>
  <c r="AP79" i="3"/>
  <c r="AO79" i="3"/>
  <c r="AN79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AQ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AQ73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AQ70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B28" i="3"/>
  <c r="B27" i="3"/>
  <c r="E11" i="3"/>
  <c r="B10" i="3"/>
  <c r="G40" i="6" l="1"/>
  <c r="B35" i="5"/>
  <c r="AE40" i="6"/>
  <c r="R40" i="6"/>
  <c r="Q40" i="6"/>
  <c r="X40" i="6"/>
  <c r="AM40" i="6"/>
  <c r="M40" i="6"/>
  <c r="AJ40" i="6"/>
  <c r="J40" i="6"/>
  <c r="AH40" i="6"/>
  <c r="AG40" i="6"/>
  <c r="Y40" i="6"/>
  <c r="AB40" i="6"/>
  <c r="AQ40" i="6"/>
  <c r="K40" i="6"/>
  <c r="AN40" i="6"/>
  <c r="N40" i="6"/>
  <c r="Z40" i="6"/>
  <c r="T40" i="6"/>
  <c r="AI40" i="6"/>
  <c r="AO40" i="6"/>
  <c r="V40" i="6"/>
  <c r="AK40" i="6"/>
  <c r="AC40" i="6"/>
  <c r="L40" i="6"/>
  <c r="AA40" i="6"/>
  <c r="AD40" i="6"/>
  <c r="S40" i="6"/>
  <c r="AP40" i="6"/>
  <c r="F35" i="3"/>
  <c r="B35" i="3" s="1"/>
  <c r="F53" i="6"/>
  <c r="W40" i="6"/>
  <c r="P40" i="6"/>
  <c r="O40" i="6"/>
  <c r="AF40" i="6"/>
  <c r="AL40" i="6"/>
  <c r="F40" i="2"/>
  <c r="F36" i="1"/>
  <c r="B36" i="1" s="1"/>
  <c r="U40" i="6"/>
  <c r="AR40" i="6"/>
  <c r="I40" i="6"/>
  <c r="F42" i="6"/>
  <c r="F43" i="6" s="1"/>
  <c r="F44" i="4"/>
  <c r="F45" i="4" s="1"/>
  <c r="F51" i="4"/>
  <c r="AQ35" i="5"/>
  <c r="F37" i="6"/>
  <c r="F57" i="6"/>
  <c r="G49" i="6"/>
  <c r="K49" i="6"/>
  <c r="O49" i="6"/>
  <c r="S49" i="6"/>
  <c r="W49" i="6"/>
  <c r="AA49" i="6"/>
  <c r="AE49" i="6"/>
  <c r="AI49" i="6"/>
  <c r="AM49" i="6"/>
  <c r="AQ49" i="6"/>
  <c r="D50" i="6"/>
  <c r="AD35" i="5"/>
  <c r="N35" i="5"/>
  <c r="T35" i="5"/>
  <c r="AC35" i="5"/>
  <c r="M35" i="5"/>
  <c r="P35" i="5"/>
  <c r="E13" i="5"/>
  <c r="F11" i="5"/>
  <c r="E12" i="3"/>
  <c r="F11" i="3"/>
  <c r="AF35" i="3" l="1"/>
  <c r="T35" i="3"/>
  <c r="U40" i="4"/>
  <c r="G36" i="1"/>
  <c r="V40" i="4"/>
  <c r="P40" i="4"/>
  <c r="I40" i="4"/>
  <c r="AQ40" i="4"/>
  <c r="AR40" i="4"/>
  <c r="AG40" i="4"/>
  <c r="AL40" i="4"/>
  <c r="H40" i="4"/>
  <c r="L40" i="4"/>
  <c r="AP40" i="4"/>
  <c r="AC35" i="3"/>
  <c r="W40" i="4"/>
  <c r="J35" i="3"/>
  <c r="AC40" i="4"/>
  <c r="R40" i="4"/>
  <c r="O40" i="4"/>
  <c r="AH40" i="4"/>
  <c r="M35" i="3"/>
  <c r="AI40" i="4"/>
  <c r="G40" i="4"/>
  <c r="R35" i="3"/>
  <c r="Z35" i="3"/>
  <c r="AQ35" i="3"/>
  <c r="I40" i="2"/>
  <c r="AN40" i="4"/>
  <c r="AM40" i="4"/>
  <c r="AK40" i="4"/>
  <c r="AO40" i="4"/>
  <c r="S40" i="4"/>
  <c r="Y40" i="4"/>
  <c r="I35" i="3"/>
  <c r="AB40" i="4"/>
  <c r="AA40" i="4"/>
  <c r="G35" i="3"/>
  <c r="AI35" i="3"/>
  <c r="Q40" i="4"/>
  <c r="AF40" i="4"/>
  <c r="X40" i="4"/>
  <c r="Z40" i="4"/>
  <c r="N40" i="4"/>
  <c r="AJ35" i="3"/>
  <c r="AD40" i="4"/>
  <c r="J40" i="4"/>
  <c r="AH35" i="3"/>
  <c r="P35" i="3"/>
  <c r="AP35" i="3"/>
  <c r="AJ40" i="4"/>
  <c r="M40" i="4"/>
  <c r="T40" i="4"/>
  <c r="K40" i="4"/>
  <c r="AE40" i="4"/>
  <c r="D49" i="6"/>
  <c r="F44" i="6"/>
  <c r="F45" i="6" s="1"/>
  <c r="L35" i="5"/>
  <c r="K35" i="5"/>
  <c r="AA35" i="5"/>
  <c r="AF35" i="5"/>
  <c r="Q35" i="5"/>
  <c r="AG35" i="5"/>
  <c r="AB35" i="5"/>
  <c r="R35" i="5"/>
  <c r="AH35" i="5"/>
  <c r="X35" i="5"/>
  <c r="O35" i="5"/>
  <c r="AE35" i="5"/>
  <c r="AK35" i="5"/>
  <c r="AN35" i="5"/>
  <c r="AL35" i="5"/>
  <c r="AJ35" i="5"/>
  <c r="S35" i="5"/>
  <c r="AI35" i="5"/>
  <c r="U35" i="5"/>
  <c r="V35" i="5"/>
  <c r="H35" i="5"/>
  <c r="I35" i="5"/>
  <c r="Y35" i="5"/>
  <c r="AO35" i="5"/>
  <c r="J35" i="5"/>
  <c r="Z35" i="5"/>
  <c r="AP35" i="5"/>
  <c r="G35" i="5"/>
  <c r="W35" i="5"/>
  <c r="AM35" i="5"/>
  <c r="H35" i="3"/>
  <c r="AK35" i="3"/>
  <c r="V35" i="3"/>
  <c r="AL35" i="3"/>
  <c r="AB35" i="3"/>
  <c r="Q35" i="3"/>
  <c r="O35" i="3"/>
  <c r="AM35" i="3"/>
  <c r="AG35" i="3"/>
  <c r="S35" i="3"/>
  <c r="X35" i="3"/>
  <c r="U35" i="3"/>
  <c r="N35" i="3"/>
  <c r="AD35" i="3"/>
  <c r="L35" i="3"/>
  <c r="AN35" i="3"/>
  <c r="AO35" i="3"/>
  <c r="W35" i="3"/>
  <c r="Y35" i="3"/>
  <c r="K35" i="3"/>
  <c r="AE35" i="3"/>
  <c r="F12" i="5"/>
  <c r="G11" i="5"/>
  <c r="AA35" i="3"/>
  <c r="E13" i="3"/>
  <c r="G11" i="3"/>
  <c r="F12" i="3"/>
  <c r="D51" i="6" l="1"/>
  <c r="H11" i="5"/>
  <c r="G12" i="5"/>
  <c r="G13" i="5" s="1"/>
  <c r="F13" i="5"/>
  <c r="F13" i="3"/>
  <c r="H11" i="3"/>
  <c r="G12" i="3"/>
  <c r="H12" i="5" l="1"/>
  <c r="I11" i="5"/>
  <c r="H12" i="3"/>
  <c r="H13" i="3" s="1"/>
  <c r="I11" i="3"/>
  <c r="G13" i="3"/>
  <c r="I12" i="5" l="1"/>
  <c r="I13" i="5" s="1"/>
  <c r="J11" i="5"/>
  <c r="H13" i="5"/>
  <c r="I12" i="3"/>
  <c r="I13" i="3" s="1"/>
  <c r="J11" i="3"/>
  <c r="K11" i="5" l="1"/>
  <c r="J12" i="5"/>
  <c r="K11" i="3"/>
  <c r="J12" i="3"/>
  <c r="J13" i="5" l="1"/>
  <c r="L11" i="5"/>
  <c r="K12" i="5"/>
  <c r="K13" i="5" s="1"/>
  <c r="L11" i="3"/>
  <c r="K12" i="3"/>
  <c r="J13" i="3"/>
  <c r="M11" i="5" l="1"/>
  <c r="L12" i="5"/>
  <c r="L12" i="3"/>
  <c r="L13" i="3" s="1"/>
  <c r="M11" i="3"/>
  <c r="K13" i="3"/>
  <c r="M12" i="5" l="1"/>
  <c r="M13" i="5" s="1"/>
  <c r="N11" i="5"/>
  <c r="L13" i="5"/>
  <c r="M12" i="3"/>
  <c r="M13" i="3" s="1"/>
  <c r="N11" i="3"/>
  <c r="O11" i="5" l="1"/>
  <c r="N12" i="5"/>
  <c r="N13" i="5" s="1"/>
  <c r="O11" i="3"/>
  <c r="N12" i="3"/>
  <c r="N13" i="3" s="1"/>
  <c r="P11" i="5" l="1"/>
  <c r="O12" i="5"/>
  <c r="O13" i="5" s="1"/>
  <c r="P11" i="3"/>
  <c r="O12" i="3"/>
  <c r="O13" i="3" s="1"/>
  <c r="P12" i="5" l="1"/>
  <c r="P13" i="5" s="1"/>
  <c r="Q11" i="5"/>
  <c r="P12" i="3"/>
  <c r="P13" i="3" s="1"/>
  <c r="Q11" i="3"/>
  <c r="Q12" i="5" l="1"/>
  <c r="Q13" i="5" s="1"/>
  <c r="R11" i="5"/>
  <c r="Q12" i="3"/>
  <c r="Q13" i="3" s="1"/>
  <c r="R11" i="3"/>
  <c r="R12" i="5" l="1"/>
  <c r="R13" i="5" s="1"/>
  <c r="S11" i="5"/>
  <c r="S11" i="3"/>
  <c r="R12" i="3"/>
  <c r="R13" i="3" s="1"/>
  <c r="T11" i="5" l="1"/>
  <c r="S12" i="5"/>
  <c r="S13" i="5" s="1"/>
  <c r="T11" i="3"/>
  <c r="S12" i="3"/>
  <c r="S13" i="3" s="1"/>
  <c r="T12" i="5" l="1"/>
  <c r="T13" i="5" s="1"/>
  <c r="U11" i="5"/>
  <c r="T12" i="3"/>
  <c r="T13" i="3" s="1"/>
  <c r="U11" i="3"/>
  <c r="U12" i="5" l="1"/>
  <c r="U13" i="5" s="1"/>
  <c r="V11" i="5"/>
  <c r="U12" i="3"/>
  <c r="U13" i="3" s="1"/>
  <c r="V11" i="3"/>
  <c r="W11" i="5" l="1"/>
  <c r="V12" i="5"/>
  <c r="V13" i="5" s="1"/>
  <c r="W11" i="3"/>
  <c r="V12" i="3"/>
  <c r="V13" i="3" s="1"/>
  <c r="X11" i="5" l="1"/>
  <c r="W12" i="5"/>
  <c r="W13" i="5" s="1"/>
  <c r="X11" i="3"/>
  <c r="W12" i="3"/>
  <c r="W13" i="3" s="1"/>
  <c r="Y11" i="5" l="1"/>
  <c r="X12" i="5"/>
  <c r="X13" i="5" s="1"/>
  <c r="X12" i="3"/>
  <c r="X13" i="3" s="1"/>
  <c r="Y11" i="3"/>
  <c r="Y12" i="5" l="1"/>
  <c r="Y13" i="5" s="1"/>
  <c r="Z11" i="5"/>
  <c r="Y12" i="3"/>
  <c r="Y13" i="3" s="1"/>
  <c r="Z11" i="3"/>
  <c r="AA11" i="5" l="1"/>
  <c r="Z12" i="5"/>
  <c r="Z13" i="5" s="1"/>
  <c r="AA11" i="3"/>
  <c r="Z12" i="3"/>
  <c r="Z13" i="3" s="1"/>
  <c r="AB11" i="5" l="1"/>
  <c r="AA12" i="5"/>
  <c r="AA13" i="5" s="1"/>
  <c r="AB11" i="3"/>
  <c r="AA12" i="3"/>
  <c r="AA13" i="3" s="1"/>
  <c r="AB12" i="5" l="1"/>
  <c r="AB13" i="5" s="1"/>
  <c r="AC11" i="5"/>
  <c r="AB12" i="3"/>
  <c r="AB13" i="3" s="1"/>
  <c r="AC11" i="3"/>
  <c r="AC12" i="5" l="1"/>
  <c r="AC13" i="5" s="1"/>
  <c r="AD11" i="5"/>
  <c r="AC12" i="3"/>
  <c r="AC13" i="3" s="1"/>
  <c r="AD11" i="3"/>
  <c r="AD12" i="5" l="1"/>
  <c r="AD13" i="5" s="1"/>
  <c r="AE11" i="5"/>
  <c r="AE11" i="3"/>
  <c r="AD12" i="3"/>
  <c r="AD13" i="3" s="1"/>
  <c r="AF11" i="5" l="1"/>
  <c r="AE12" i="5"/>
  <c r="AE13" i="5" s="1"/>
  <c r="AF11" i="3"/>
  <c r="AE12" i="3"/>
  <c r="AE13" i="3" s="1"/>
  <c r="AG11" i="5" l="1"/>
  <c r="AF12" i="5"/>
  <c r="AF13" i="5" s="1"/>
  <c r="AF12" i="3"/>
  <c r="AF13" i="3" s="1"/>
  <c r="AG11" i="3"/>
  <c r="AG12" i="5" l="1"/>
  <c r="AG13" i="5" s="1"/>
  <c r="AH11" i="5"/>
  <c r="AG12" i="3"/>
  <c r="AG13" i="3" s="1"/>
  <c r="AH11" i="3"/>
  <c r="AI11" i="5" l="1"/>
  <c r="AH12" i="5"/>
  <c r="AH13" i="5" s="1"/>
  <c r="AI11" i="3"/>
  <c r="AH12" i="3"/>
  <c r="AH13" i="3" s="1"/>
  <c r="AJ11" i="5" l="1"/>
  <c r="AI12" i="5"/>
  <c r="AI13" i="5" s="1"/>
  <c r="AJ11" i="3"/>
  <c r="AI12" i="3"/>
  <c r="AI13" i="3" s="1"/>
  <c r="AJ12" i="5" l="1"/>
  <c r="AJ13" i="5" s="1"/>
  <c r="AK11" i="5"/>
  <c r="AJ12" i="3"/>
  <c r="AJ13" i="3" s="1"/>
  <c r="AK11" i="3"/>
  <c r="AK12" i="5" l="1"/>
  <c r="AK13" i="5" s="1"/>
  <c r="AL11" i="5"/>
  <c r="AK12" i="3"/>
  <c r="AK13" i="3" s="1"/>
  <c r="AL11" i="3"/>
  <c r="AM11" i="5" l="1"/>
  <c r="AL12" i="5"/>
  <c r="AL13" i="5" s="1"/>
  <c r="AM11" i="3"/>
  <c r="AL12" i="3"/>
  <c r="AL13" i="3" s="1"/>
  <c r="AN11" i="5" l="1"/>
  <c r="AM12" i="5"/>
  <c r="AM13" i="5" s="1"/>
  <c r="AN11" i="3"/>
  <c r="AM12" i="3"/>
  <c r="AM13" i="3" s="1"/>
  <c r="AN12" i="5" l="1"/>
  <c r="AN13" i="5" s="1"/>
  <c r="AO11" i="5"/>
  <c r="AN12" i="3"/>
  <c r="AN13" i="3" s="1"/>
  <c r="AO11" i="3"/>
  <c r="AO12" i="5" l="1"/>
  <c r="AO13" i="5" s="1"/>
  <c r="AP11" i="5"/>
  <c r="AO12" i="3"/>
  <c r="AO13" i="3" s="1"/>
  <c r="AP11" i="3"/>
  <c r="AP12" i="5" l="1"/>
  <c r="AP13" i="5" s="1"/>
  <c r="AQ11" i="5"/>
  <c r="AQ12" i="5" s="1"/>
  <c r="AQ11" i="3"/>
  <c r="AQ12" i="3" s="1"/>
  <c r="AP12" i="3"/>
  <c r="AP13" i="3" s="1"/>
  <c r="AQ13" i="5" l="1"/>
  <c r="AQ13" i="3"/>
  <c r="R36" i="1" l="1"/>
  <c r="U36" i="1"/>
  <c r="AF36" i="1"/>
  <c r="AB36" i="1" l="1"/>
  <c r="AI36" i="1"/>
  <c r="L36" i="1"/>
  <c r="W36" i="1"/>
  <c r="AG36" i="1"/>
  <c r="P36" i="1"/>
  <c r="AM36" i="1"/>
  <c r="I36" i="1"/>
  <c r="S36" i="1"/>
  <c r="AK36" i="1"/>
  <c r="X36" i="1"/>
  <c r="H36" i="1"/>
  <c r="Q36" i="1"/>
  <c r="AE36" i="1"/>
  <c r="O36" i="1"/>
  <c r="AC36" i="1"/>
  <c r="AH36" i="1"/>
  <c r="AJ36" i="1"/>
  <c r="T36" i="1"/>
  <c r="AO36" i="1"/>
  <c r="AQ36" i="1"/>
  <c r="AA36" i="1"/>
  <c r="K36" i="1"/>
  <c r="Y36" i="1"/>
  <c r="N36" i="1"/>
  <c r="AP36" i="1"/>
  <c r="AN36" i="1"/>
  <c r="Z36" i="1"/>
  <c r="M36" i="1"/>
  <c r="AD36" i="1"/>
  <c r="J36" i="1"/>
  <c r="AL36" i="1"/>
  <c r="V36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F76" i="5" s="1"/>
  <c r="E77" i="1"/>
  <c r="E76" i="5" s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F73" i="5" s="1"/>
  <c r="E74" i="1"/>
  <c r="E73" i="5" s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F70" i="5" s="1"/>
  <c r="E71" i="1"/>
  <c r="E70" i="5" s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F67" i="5" s="1"/>
  <c r="E68" i="1"/>
  <c r="E67" i="5" s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F64" i="5" s="1"/>
  <c r="E65" i="1"/>
  <c r="E64" i="5" s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F61" i="5" s="1"/>
  <c r="E62" i="1"/>
  <c r="E61" i="5" s="1"/>
  <c r="AR49" i="2" l="1"/>
  <c r="AR54" i="2" s="1"/>
  <c r="AQ49" i="2"/>
  <c r="AQ54" i="2" s="1"/>
  <c r="AP49" i="2"/>
  <c r="AP54" i="2" s="1"/>
  <c r="AO49" i="2"/>
  <c r="AO54" i="2" s="1"/>
  <c r="AN49" i="2"/>
  <c r="AN54" i="2" s="1"/>
  <c r="AM49" i="2"/>
  <c r="AM54" i="2" s="1"/>
  <c r="AL49" i="2"/>
  <c r="AL54" i="2" s="1"/>
  <c r="AK49" i="2"/>
  <c r="AK54" i="2" s="1"/>
  <c r="AJ49" i="2"/>
  <c r="AJ54" i="2" s="1"/>
  <c r="AI49" i="2"/>
  <c r="AI54" i="2" s="1"/>
  <c r="AH49" i="2"/>
  <c r="AH54" i="2" s="1"/>
  <c r="AG49" i="2"/>
  <c r="AG54" i="2" s="1"/>
  <c r="AF49" i="2"/>
  <c r="AF54" i="2" s="1"/>
  <c r="AE49" i="2"/>
  <c r="AE54" i="2" s="1"/>
  <c r="AD49" i="2"/>
  <c r="AD54" i="2" s="1"/>
  <c r="AC49" i="2"/>
  <c r="AC54" i="2" s="1"/>
  <c r="AB49" i="2"/>
  <c r="AB54" i="2" s="1"/>
  <c r="AA49" i="2"/>
  <c r="AA54" i="2" s="1"/>
  <c r="Z49" i="2"/>
  <c r="Z54" i="2" s="1"/>
  <c r="Y49" i="2"/>
  <c r="Y54" i="2" s="1"/>
  <c r="X49" i="2"/>
  <c r="X54" i="2" s="1"/>
  <c r="W49" i="2"/>
  <c r="W54" i="2" s="1"/>
  <c r="V49" i="2"/>
  <c r="V54" i="2" s="1"/>
  <c r="U49" i="2"/>
  <c r="U54" i="2" s="1"/>
  <c r="T49" i="2"/>
  <c r="T54" i="2" s="1"/>
  <c r="S49" i="2"/>
  <c r="S54" i="2" s="1"/>
  <c r="R49" i="2"/>
  <c r="R54" i="2" s="1"/>
  <c r="Q49" i="2"/>
  <c r="Q54" i="2" s="1"/>
  <c r="P49" i="2"/>
  <c r="P54" i="2" s="1"/>
  <c r="O49" i="2"/>
  <c r="O54" i="2" s="1"/>
  <c r="N49" i="2"/>
  <c r="N54" i="2" s="1"/>
  <c r="M49" i="2"/>
  <c r="M54" i="2" s="1"/>
  <c r="L49" i="2"/>
  <c r="L54" i="2" s="1"/>
  <c r="H49" i="2"/>
  <c r="H54" i="2" s="1"/>
  <c r="G49" i="2"/>
  <c r="G54" i="2" s="1"/>
  <c r="F49" i="2"/>
  <c r="D44" i="2"/>
  <c r="F41" i="2"/>
  <c r="D40" i="2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F82" i="5" s="1"/>
  <c r="E83" i="1"/>
  <c r="E82" i="5" s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F79" i="5" s="1"/>
  <c r="E80" i="1"/>
  <c r="E79" i="5" s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F58" i="5" s="1"/>
  <c r="E59" i="1"/>
  <c r="E58" i="5" s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F55" i="5" s="1"/>
  <c r="E56" i="1"/>
  <c r="E55" i="5" s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F52" i="5" s="1"/>
  <c r="E53" i="1"/>
  <c r="E52" i="5" s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F49" i="5" s="1"/>
  <c r="E50" i="1"/>
  <c r="E49" i="5" s="1"/>
  <c r="D50" i="2"/>
  <c r="F34" i="1"/>
  <c r="B29" i="1"/>
  <c r="B28" i="1"/>
  <c r="E12" i="1"/>
  <c r="E13" i="1" s="1"/>
  <c r="F54" i="2" l="1"/>
  <c r="G41" i="2"/>
  <c r="F33" i="5"/>
  <c r="F33" i="3"/>
  <c r="G41" i="4" s="1"/>
  <c r="G42" i="4" s="1"/>
  <c r="G41" i="6"/>
  <c r="G42" i="6" s="1"/>
  <c r="F12" i="1"/>
  <c r="G12" i="1" s="1"/>
  <c r="F1" i="6"/>
  <c r="F1" i="4"/>
  <c r="E14" i="1"/>
  <c r="F1" i="2"/>
  <c r="G34" i="1"/>
  <c r="J49" i="2"/>
  <c r="J54" i="2" s="1"/>
  <c r="I49" i="2"/>
  <c r="D49" i="2" l="1"/>
  <c r="I54" i="2"/>
  <c r="F13" i="1"/>
  <c r="F14" i="1" s="1"/>
  <c r="G1" i="2"/>
  <c r="H41" i="2"/>
  <c r="G33" i="5"/>
  <c r="G33" i="3"/>
  <c r="H41" i="4" s="1"/>
  <c r="H42" i="4" s="1"/>
  <c r="H41" i="6"/>
  <c r="H42" i="6" s="1"/>
  <c r="H1" i="6"/>
  <c r="H1" i="4"/>
  <c r="G1" i="6"/>
  <c r="G1" i="4"/>
  <c r="H34" i="1"/>
  <c r="F31" i="2"/>
  <c r="F22" i="2"/>
  <c r="F32" i="2"/>
  <c r="F19" i="2"/>
  <c r="F33" i="2"/>
  <c r="F27" i="2"/>
  <c r="H1" i="2"/>
  <c r="G13" i="1"/>
  <c r="H12" i="1"/>
  <c r="H33" i="3" l="1"/>
  <c r="I41" i="4" s="1"/>
  <c r="I42" i="4" s="1"/>
  <c r="H33" i="5"/>
  <c r="I41" i="2"/>
  <c r="I42" i="2" s="1"/>
  <c r="I41" i="6"/>
  <c r="I42" i="6" s="1"/>
  <c r="H13" i="1"/>
  <c r="H14" i="1" s="1"/>
  <c r="I1" i="6"/>
  <c r="I1" i="4"/>
  <c r="G3" i="2"/>
  <c r="G3" i="6"/>
  <c r="G3" i="4"/>
  <c r="I34" i="1"/>
  <c r="F18" i="2"/>
  <c r="F26" i="2"/>
  <c r="F34" i="2"/>
  <c r="G14" i="1"/>
  <c r="I1" i="2"/>
  <c r="I12" i="1"/>
  <c r="G15" i="6" l="1"/>
  <c r="G6" i="2"/>
  <c r="G5" i="2" s="1"/>
  <c r="G10" i="2" s="1"/>
  <c r="G15" i="4"/>
  <c r="G15" i="2"/>
  <c r="G6" i="4"/>
  <c r="G7" i="4"/>
  <c r="G17" i="4" s="1"/>
  <c r="J34" i="1"/>
  <c r="I33" i="3"/>
  <c r="J41" i="4" s="1"/>
  <c r="J42" i="4" s="1"/>
  <c r="I33" i="5"/>
  <c r="J41" i="6"/>
  <c r="J42" i="6" s="1"/>
  <c r="G31" i="2"/>
  <c r="G38" i="2"/>
  <c r="G38" i="4"/>
  <c r="G31" i="4"/>
  <c r="G27" i="4"/>
  <c r="G32" i="4"/>
  <c r="G22" i="4"/>
  <c r="G33" i="4"/>
  <c r="G33" i="2"/>
  <c r="H3" i="2"/>
  <c r="H3" i="6"/>
  <c r="H3" i="4"/>
  <c r="I3" i="2"/>
  <c r="I3" i="6"/>
  <c r="I3" i="4"/>
  <c r="J1" i="4"/>
  <c r="J1" i="6"/>
  <c r="G22" i="2"/>
  <c r="G7" i="2"/>
  <c r="G17" i="2" s="1"/>
  <c r="G5" i="4"/>
  <c r="G10" i="4" s="1"/>
  <c r="G13" i="4" s="1"/>
  <c r="G32" i="2"/>
  <c r="G27" i="2"/>
  <c r="G27" i="6"/>
  <c r="G6" i="6"/>
  <c r="G5" i="6" s="1"/>
  <c r="G7" i="6"/>
  <c r="G19" i="6" s="1"/>
  <c r="G22" i="6"/>
  <c r="G31" i="6"/>
  <c r="G38" i="6"/>
  <c r="G33" i="6"/>
  <c r="G32" i="6"/>
  <c r="J41" i="2"/>
  <c r="F28" i="2"/>
  <c r="F20" i="2"/>
  <c r="J1" i="2"/>
  <c r="I13" i="1"/>
  <c r="J12" i="1"/>
  <c r="K41" i="2"/>
  <c r="K34" i="1"/>
  <c r="G18" i="2" l="1"/>
  <c r="G8" i="4"/>
  <c r="G8" i="6"/>
  <c r="F37" i="2"/>
  <c r="I15" i="6"/>
  <c r="H15" i="6"/>
  <c r="H15" i="4"/>
  <c r="I15" i="4"/>
  <c r="I6" i="2"/>
  <c r="I5" i="2" s="1"/>
  <c r="I10" i="2" s="1"/>
  <c r="H15" i="2"/>
  <c r="H6" i="2"/>
  <c r="I15" i="2"/>
  <c r="G34" i="2"/>
  <c r="G17" i="6"/>
  <c r="G19" i="2"/>
  <c r="G20" i="2" s="1"/>
  <c r="G12" i="4"/>
  <c r="H7" i="4"/>
  <c r="H17" i="4" s="1"/>
  <c r="H6" i="4"/>
  <c r="H5" i="4" s="1"/>
  <c r="H10" i="4" s="1"/>
  <c r="I6" i="4"/>
  <c r="I7" i="4"/>
  <c r="I19" i="4" s="1"/>
  <c r="K33" i="5"/>
  <c r="K33" i="3"/>
  <c r="L41" i="4" s="1"/>
  <c r="L42" i="4" s="1"/>
  <c r="L41" i="6"/>
  <c r="L42" i="6" s="1"/>
  <c r="J33" i="3"/>
  <c r="K41" i="4" s="1"/>
  <c r="K42" i="4" s="1"/>
  <c r="J33" i="5"/>
  <c r="K41" i="6"/>
  <c r="K42" i="6" s="1"/>
  <c r="H31" i="2"/>
  <c r="H38" i="2"/>
  <c r="I38" i="2"/>
  <c r="I22" i="6"/>
  <c r="I27" i="6"/>
  <c r="I38" i="6"/>
  <c r="H33" i="4"/>
  <c r="H38" i="4"/>
  <c r="H31" i="4"/>
  <c r="H27" i="4"/>
  <c r="H32" i="4"/>
  <c r="H22" i="4"/>
  <c r="I32" i="4"/>
  <c r="I33" i="4"/>
  <c r="I22" i="4"/>
  <c r="I27" i="4"/>
  <c r="I31" i="4"/>
  <c r="I38" i="4"/>
  <c r="H27" i="2"/>
  <c r="I27" i="2"/>
  <c r="I33" i="2"/>
  <c r="I31" i="2"/>
  <c r="I32" i="2"/>
  <c r="H32" i="2"/>
  <c r="G34" i="4"/>
  <c r="G26" i="6"/>
  <c r="G18" i="6"/>
  <c r="G10" i="6"/>
  <c r="G13" i="6" s="1"/>
  <c r="G25" i="6" s="1"/>
  <c r="G12" i="6"/>
  <c r="G11" i="4"/>
  <c r="H7" i="2"/>
  <c r="H33" i="2"/>
  <c r="G34" i="6"/>
  <c r="G26" i="4"/>
  <c r="H22" i="2"/>
  <c r="G11" i="6"/>
  <c r="G18" i="4"/>
  <c r="G26" i="2"/>
  <c r="G8" i="2"/>
  <c r="G12" i="2" s="1"/>
  <c r="I22" i="2"/>
  <c r="G13" i="2"/>
  <c r="G25" i="2" s="1"/>
  <c r="G19" i="4"/>
  <c r="I7" i="2"/>
  <c r="I17" i="2" s="1"/>
  <c r="H27" i="6"/>
  <c r="H38" i="6"/>
  <c r="H31" i="6"/>
  <c r="H32" i="6"/>
  <c r="H6" i="6"/>
  <c r="H5" i="6" s="1"/>
  <c r="H10" i="6" s="1"/>
  <c r="H13" i="6" s="1"/>
  <c r="H33" i="6"/>
  <c r="H7" i="6"/>
  <c r="H18" i="6" s="1"/>
  <c r="H22" i="6"/>
  <c r="K1" i="6"/>
  <c r="K1" i="4"/>
  <c r="I32" i="6"/>
  <c r="I31" i="6"/>
  <c r="I6" i="6"/>
  <c r="I7" i="6"/>
  <c r="I19" i="6" s="1"/>
  <c r="I33" i="6"/>
  <c r="F51" i="2"/>
  <c r="F55" i="2" s="1"/>
  <c r="L41" i="2"/>
  <c r="L34" i="1"/>
  <c r="K1" i="2"/>
  <c r="J13" i="1"/>
  <c r="J14" i="1" s="1"/>
  <c r="K12" i="1"/>
  <c r="I14" i="1"/>
  <c r="G20" i="6" l="1"/>
  <c r="H17" i="6"/>
  <c r="G28" i="2"/>
  <c r="G36" i="2" s="1"/>
  <c r="H19" i="4"/>
  <c r="G28" i="6"/>
  <c r="G20" i="4"/>
  <c r="G11" i="2"/>
  <c r="H26" i="2"/>
  <c r="I34" i="2"/>
  <c r="H17" i="2"/>
  <c r="H34" i="2"/>
  <c r="H8" i="2"/>
  <c r="H8" i="6"/>
  <c r="H11" i="6" s="1"/>
  <c r="H5" i="2"/>
  <c r="H10" i="2" s="1"/>
  <c r="H13" i="2" s="1"/>
  <c r="H25" i="2" s="1"/>
  <c r="L33" i="3"/>
  <c r="M41" i="4" s="1"/>
  <c r="M42" i="4" s="1"/>
  <c r="L33" i="5"/>
  <c r="M41" i="6"/>
  <c r="M42" i="6" s="1"/>
  <c r="G36" i="6"/>
  <c r="G39" i="6" s="1"/>
  <c r="G43" i="6" s="1"/>
  <c r="G45" i="6" s="1"/>
  <c r="I17" i="6"/>
  <c r="I26" i="6"/>
  <c r="I18" i="6"/>
  <c r="I5" i="6"/>
  <c r="I10" i="6" s="1"/>
  <c r="I13" i="6" s="1"/>
  <c r="I34" i="6"/>
  <c r="I17" i="4"/>
  <c r="I26" i="2"/>
  <c r="I8" i="2"/>
  <c r="I19" i="2" s="1"/>
  <c r="H19" i="6"/>
  <c r="H20" i="6" s="1"/>
  <c r="H8" i="4"/>
  <c r="H12" i="4" s="1"/>
  <c r="H26" i="6"/>
  <c r="I8" i="6"/>
  <c r="I8" i="4"/>
  <c r="G25" i="4"/>
  <c r="G28" i="4" s="1"/>
  <c r="H25" i="6"/>
  <c r="H28" i="6" s="1"/>
  <c r="H13" i="4"/>
  <c r="H25" i="4" s="1"/>
  <c r="H18" i="4"/>
  <c r="H20" i="4" s="1"/>
  <c r="H19" i="2"/>
  <c r="H18" i="2"/>
  <c r="I5" i="4"/>
  <c r="I10" i="4" s="1"/>
  <c r="H34" i="4"/>
  <c r="H26" i="4"/>
  <c r="H34" i="6"/>
  <c r="I34" i="4"/>
  <c r="I18" i="4"/>
  <c r="I26" i="4"/>
  <c r="G57" i="6"/>
  <c r="K3" i="2"/>
  <c r="K3" i="4"/>
  <c r="K3" i="6"/>
  <c r="J3" i="2"/>
  <c r="J3" i="6"/>
  <c r="J3" i="4"/>
  <c r="L1" i="6"/>
  <c r="L1" i="4"/>
  <c r="I18" i="2"/>
  <c r="I13" i="2"/>
  <c r="L1" i="2"/>
  <c r="K13" i="1"/>
  <c r="L12" i="1"/>
  <c r="M34" i="1"/>
  <c r="M41" i="2"/>
  <c r="G39" i="2" l="1"/>
  <c r="G51" i="2" s="1"/>
  <c r="G52" i="2" s="1"/>
  <c r="G48" i="2"/>
  <c r="H11" i="4"/>
  <c r="G37" i="2"/>
  <c r="H36" i="6"/>
  <c r="H39" i="6" s="1"/>
  <c r="H43" i="6" s="1"/>
  <c r="H45" i="6" s="1"/>
  <c r="H28" i="2"/>
  <c r="H36" i="2" s="1"/>
  <c r="H12" i="6"/>
  <c r="H12" i="2"/>
  <c r="J15" i="6"/>
  <c r="K15" i="6"/>
  <c r="K15" i="4"/>
  <c r="J15" i="4"/>
  <c r="K6" i="2"/>
  <c r="K5" i="2" s="1"/>
  <c r="K10" i="2" s="1"/>
  <c r="J6" i="2"/>
  <c r="J5" i="2" s="1"/>
  <c r="J10" i="2" s="1"/>
  <c r="H28" i="4"/>
  <c r="H36" i="4" s="1"/>
  <c r="H39" i="4" s="1"/>
  <c r="H51" i="4" s="1"/>
  <c r="K15" i="2"/>
  <c r="J15" i="2"/>
  <c r="H11" i="2"/>
  <c r="I12" i="2"/>
  <c r="I12" i="6"/>
  <c r="I20" i="6"/>
  <c r="G48" i="6"/>
  <c r="G53" i="6"/>
  <c r="J6" i="4"/>
  <c r="J5" i="4" s="1"/>
  <c r="J10" i="4" s="1"/>
  <c r="J7" i="4"/>
  <c r="J19" i="4" s="1"/>
  <c r="K6" i="4"/>
  <c r="K5" i="4" s="1"/>
  <c r="K10" i="4" s="1"/>
  <c r="K7" i="4"/>
  <c r="K17" i="4" s="1"/>
  <c r="G44" i="6"/>
  <c r="M33" i="3"/>
  <c r="N41" i="4" s="1"/>
  <c r="N42" i="4" s="1"/>
  <c r="M33" i="5"/>
  <c r="N41" i="6"/>
  <c r="N42" i="6" s="1"/>
  <c r="G37" i="6"/>
  <c r="J38" i="2"/>
  <c r="G36" i="4"/>
  <c r="G48" i="4" s="1"/>
  <c r="K38" i="2"/>
  <c r="I25" i="6"/>
  <c r="I28" i="6" s="1"/>
  <c r="I36" i="6" s="1"/>
  <c r="I48" i="6" s="1"/>
  <c r="I57" i="6"/>
  <c r="I11" i="6"/>
  <c r="K31" i="4"/>
  <c r="K27" i="4"/>
  <c r="K38" i="4"/>
  <c r="K32" i="4"/>
  <c r="K22" i="4"/>
  <c r="K33" i="4"/>
  <c r="J31" i="4"/>
  <c r="J27" i="4"/>
  <c r="J32" i="4"/>
  <c r="J22" i="4"/>
  <c r="J33" i="4"/>
  <c r="J38" i="4"/>
  <c r="I25" i="2"/>
  <c r="I28" i="2" s="1"/>
  <c r="I36" i="2" s="1"/>
  <c r="I48" i="2" s="1"/>
  <c r="K22" i="2"/>
  <c r="I20" i="4"/>
  <c r="I20" i="2"/>
  <c r="I11" i="2"/>
  <c r="H57" i="6"/>
  <c r="H20" i="2"/>
  <c r="J27" i="2"/>
  <c r="J32" i="2"/>
  <c r="K7" i="2"/>
  <c r="I13" i="4"/>
  <c r="J33" i="2"/>
  <c r="K32" i="2"/>
  <c r="I12" i="4"/>
  <c r="I11" i="4"/>
  <c r="J7" i="2"/>
  <c r="J17" i="2" s="1"/>
  <c r="J31" i="2"/>
  <c r="K27" i="2"/>
  <c r="K31" i="2"/>
  <c r="J22" i="2"/>
  <c r="K33" i="2"/>
  <c r="M1" i="6"/>
  <c r="M1" i="4"/>
  <c r="J6" i="6"/>
  <c r="J5" i="6" s="1"/>
  <c r="J32" i="6"/>
  <c r="J22" i="6"/>
  <c r="J31" i="6"/>
  <c r="J33" i="6"/>
  <c r="J27" i="6"/>
  <c r="J7" i="6"/>
  <c r="J19" i="6" s="1"/>
  <c r="J38" i="6"/>
  <c r="K33" i="6"/>
  <c r="K27" i="6"/>
  <c r="K32" i="6"/>
  <c r="K6" i="6"/>
  <c r="K5" i="6" s="1"/>
  <c r="K22" i="6"/>
  <c r="K38" i="6"/>
  <c r="K31" i="6"/>
  <c r="K7" i="6"/>
  <c r="K8" i="6" s="1"/>
  <c r="M1" i="2"/>
  <c r="M12" i="1"/>
  <c r="L13" i="1"/>
  <c r="L14" i="1" s="1"/>
  <c r="K14" i="1"/>
  <c r="N34" i="1"/>
  <c r="N41" i="2"/>
  <c r="G53" i="2" l="1"/>
  <c r="H44" i="6"/>
  <c r="G55" i="2"/>
  <c r="H39" i="2"/>
  <c r="H51" i="2" s="1"/>
  <c r="H48" i="2"/>
  <c r="K8" i="2"/>
  <c r="K18" i="2" s="1"/>
  <c r="H37" i="6"/>
  <c r="H48" i="6"/>
  <c r="H53" i="6"/>
  <c r="G54" i="6"/>
  <c r="G56" i="6" s="1"/>
  <c r="H43" i="4"/>
  <c r="H45" i="4" s="1"/>
  <c r="H37" i="4"/>
  <c r="H48" i="4"/>
  <c r="H52" i="4" s="1"/>
  <c r="H37" i="2"/>
  <c r="G37" i="4"/>
  <c r="G39" i="4"/>
  <c r="G43" i="4" s="1"/>
  <c r="K17" i="2"/>
  <c r="N33" i="5"/>
  <c r="N33" i="3"/>
  <c r="O41" i="4" s="1"/>
  <c r="O42" i="4" s="1"/>
  <c r="O41" i="6"/>
  <c r="O42" i="6" s="1"/>
  <c r="I37" i="6"/>
  <c r="I39" i="6"/>
  <c r="J17" i="4"/>
  <c r="I37" i="2"/>
  <c r="I39" i="2"/>
  <c r="K26" i="2"/>
  <c r="J8" i="2"/>
  <c r="J11" i="2" s="1"/>
  <c r="J34" i="2"/>
  <c r="J18" i="6"/>
  <c r="J18" i="4"/>
  <c r="K18" i="6"/>
  <c r="J17" i="6"/>
  <c r="J8" i="6"/>
  <c r="J12" i="6" s="1"/>
  <c r="K26" i="4"/>
  <c r="K26" i="6"/>
  <c r="J8" i="4"/>
  <c r="J12" i="4" s="1"/>
  <c r="K34" i="2"/>
  <c r="J26" i="2"/>
  <c r="K19" i="6"/>
  <c r="K19" i="4"/>
  <c r="K10" i="6"/>
  <c r="K13" i="6" s="1"/>
  <c r="K25" i="6" s="1"/>
  <c r="K11" i="6"/>
  <c r="J26" i="6"/>
  <c r="K13" i="4"/>
  <c r="K25" i="4" s="1"/>
  <c r="J10" i="6"/>
  <c r="J13" i="6" s="1"/>
  <c r="J13" i="4"/>
  <c r="J13" i="2"/>
  <c r="J25" i="2" s="1"/>
  <c r="K18" i="4"/>
  <c r="I25" i="4"/>
  <c r="I28" i="4" s="1"/>
  <c r="K12" i="6"/>
  <c r="K34" i="6"/>
  <c r="K17" i="6"/>
  <c r="J34" i="6"/>
  <c r="J34" i="4"/>
  <c r="J26" i="4"/>
  <c r="K8" i="4"/>
  <c r="K11" i="4" s="1"/>
  <c r="K34" i="4"/>
  <c r="M3" i="2"/>
  <c r="M3" i="6"/>
  <c r="M3" i="4"/>
  <c r="N1" i="6"/>
  <c r="N1" i="4"/>
  <c r="L3" i="2"/>
  <c r="L3" i="4"/>
  <c r="L3" i="6"/>
  <c r="J12" i="2"/>
  <c r="J18" i="2"/>
  <c r="J19" i="2"/>
  <c r="K12" i="2"/>
  <c r="K11" i="2"/>
  <c r="K13" i="2" s="1"/>
  <c r="K19" i="2"/>
  <c r="M13" i="1"/>
  <c r="N12" i="1"/>
  <c r="N1" i="2"/>
  <c r="O41" i="2"/>
  <c r="O34" i="1"/>
  <c r="H55" i="4" l="1"/>
  <c r="H53" i="4"/>
  <c r="J20" i="4"/>
  <c r="H54" i="6"/>
  <c r="H56" i="6" s="1"/>
  <c r="K28" i="4"/>
  <c r="K28" i="6"/>
  <c r="H55" i="2"/>
  <c r="H52" i="2"/>
  <c r="J11" i="6"/>
  <c r="H44" i="4"/>
  <c r="G51" i="4"/>
  <c r="G52" i="4" s="1"/>
  <c r="M15" i="6"/>
  <c r="L15" i="6"/>
  <c r="M15" i="4"/>
  <c r="L15" i="4"/>
  <c r="L6" i="2"/>
  <c r="L5" i="2" s="1"/>
  <c r="L10" i="2" s="1"/>
  <c r="K36" i="4"/>
  <c r="K39" i="4" s="1"/>
  <c r="K51" i="4" s="1"/>
  <c r="K36" i="6"/>
  <c r="K39" i="6" s="1"/>
  <c r="K43" i="6" s="1"/>
  <c r="K45" i="6" s="1"/>
  <c r="J28" i="2"/>
  <c r="J36" i="2" s="1"/>
  <c r="J48" i="2" s="1"/>
  <c r="M15" i="2"/>
  <c r="M6" i="2"/>
  <c r="L15" i="2"/>
  <c r="K20" i="2"/>
  <c r="L7" i="4"/>
  <c r="L17" i="4" s="1"/>
  <c r="L6" i="4"/>
  <c r="M6" i="4"/>
  <c r="M7" i="4"/>
  <c r="M19" i="4" s="1"/>
  <c r="M5" i="2"/>
  <c r="M10" i="2" s="1"/>
  <c r="M22" i="2"/>
  <c r="O33" i="5"/>
  <c r="O33" i="3"/>
  <c r="P41" i="4" s="1"/>
  <c r="P42" i="4" s="1"/>
  <c r="P41" i="6"/>
  <c r="P42" i="6" s="1"/>
  <c r="I36" i="4"/>
  <c r="I37" i="4" s="1"/>
  <c r="L31" i="2"/>
  <c r="L38" i="2"/>
  <c r="M38" i="2"/>
  <c r="I43" i="6"/>
  <c r="I53" i="6"/>
  <c r="I54" i="6" s="1"/>
  <c r="I56" i="6" s="1"/>
  <c r="L33" i="4"/>
  <c r="L31" i="4"/>
  <c r="L27" i="4"/>
  <c r="L32" i="4"/>
  <c r="L38" i="4"/>
  <c r="L22" i="4"/>
  <c r="M32" i="4"/>
  <c r="M33" i="4"/>
  <c r="M31" i="4"/>
  <c r="M27" i="4"/>
  <c r="M22" i="4"/>
  <c r="M38" i="4"/>
  <c r="K57" i="6"/>
  <c r="I43" i="2"/>
  <c r="I51" i="2"/>
  <c r="I55" i="2" s="1"/>
  <c r="K20" i="4"/>
  <c r="M27" i="2"/>
  <c r="K20" i="6"/>
  <c r="J11" i="4"/>
  <c r="J20" i="6"/>
  <c r="J25" i="4"/>
  <c r="J28" i="4" s="1"/>
  <c r="J36" i="4" s="1"/>
  <c r="J25" i="6"/>
  <c r="J28" i="6" s="1"/>
  <c r="J57" i="6"/>
  <c r="K12" i="4"/>
  <c r="G45" i="4"/>
  <c r="G44" i="4"/>
  <c r="L27" i="2"/>
  <c r="M31" i="2"/>
  <c r="M33" i="2"/>
  <c r="L22" i="2"/>
  <c r="L33" i="2"/>
  <c r="M32" i="2"/>
  <c r="L32" i="2"/>
  <c r="M7" i="2"/>
  <c r="M17" i="2" s="1"/>
  <c r="M6" i="6"/>
  <c r="M5" i="6" s="1"/>
  <c r="M38" i="6"/>
  <c r="M32" i="6"/>
  <c r="M7" i="6"/>
  <c r="M18" i="6" s="1"/>
  <c r="M33" i="6"/>
  <c r="M31" i="6"/>
  <c r="M27" i="6"/>
  <c r="M22" i="6"/>
  <c r="L7" i="2"/>
  <c r="L17" i="2" s="1"/>
  <c r="O1" i="6"/>
  <c r="O1" i="4"/>
  <c r="L31" i="6"/>
  <c r="L33" i="6"/>
  <c r="L7" i="6"/>
  <c r="L18" i="6" s="1"/>
  <c r="L38" i="6"/>
  <c r="L27" i="6"/>
  <c r="L32" i="6"/>
  <c r="L6" i="6"/>
  <c r="L5" i="6" s="1"/>
  <c r="L22" i="6"/>
  <c r="J20" i="2"/>
  <c r="K25" i="2"/>
  <c r="K28" i="2" s="1"/>
  <c r="O1" i="2"/>
  <c r="O12" i="1"/>
  <c r="N13" i="1"/>
  <c r="N14" i="1" s="1"/>
  <c r="M14" i="1"/>
  <c r="P41" i="2"/>
  <c r="P34" i="1"/>
  <c r="H53" i="2" l="1"/>
  <c r="G55" i="4"/>
  <c r="G53" i="4"/>
  <c r="J39" i="2"/>
  <c r="J51" i="2" s="1"/>
  <c r="J52" i="2" s="1"/>
  <c r="J53" i="2" s="1"/>
  <c r="I52" i="2"/>
  <c r="I53" i="2" s="1"/>
  <c r="K48" i="4"/>
  <c r="K52" i="4" s="1"/>
  <c r="K53" i="6"/>
  <c r="J37" i="2"/>
  <c r="K37" i="6"/>
  <c r="K48" i="6"/>
  <c r="K44" i="6"/>
  <c r="K37" i="4"/>
  <c r="K43" i="4"/>
  <c r="K44" i="4" s="1"/>
  <c r="I39" i="4"/>
  <c r="I51" i="4" s="1"/>
  <c r="L19" i="6"/>
  <c r="I48" i="4"/>
  <c r="P33" i="3"/>
  <c r="Q41" i="4" s="1"/>
  <c r="Q42" i="4" s="1"/>
  <c r="P33" i="5"/>
  <c r="Q41" i="6"/>
  <c r="Q42" i="6" s="1"/>
  <c r="J36" i="6"/>
  <c r="J37" i="6" s="1"/>
  <c r="K36" i="2"/>
  <c r="K37" i="2" s="1"/>
  <c r="I44" i="6"/>
  <c r="I45" i="6"/>
  <c r="L8" i="4"/>
  <c r="M17" i="4"/>
  <c r="M18" i="4"/>
  <c r="L8" i="6"/>
  <c r="I45" i="2"/>
  <c r="I44" i="2"/>
  <c r="L8" i="2"/>
  <c r="L11" i="2" s="1"/>
  <c r="L26" i="2"/>
  <c r="L34" i="2"/>
  <c r="M8" i="4"/>
  <c r="L5" i="4"/>
  <c r="L26" i="4"/>
  <c r="L10" i="6"/>
  <c r="L13" i="6" s="1"/>
  <c r="M34" i="6"/>
  <c r="M34" i="2"/>
  <c r="L19" i="4"/>
  <c r="L18" i="4"/>
  <c r="L34" i="6"/>
  <c r="M5" i="4"/>
  <c r="M10" i="4" s="1"/>
  <c r="M26" i="6"/>
  <c r="M26" i="2"/>
  <c r="M34" i="4"/>
  <c r="L34" i="4"/>
  <c r="M10" i="6"/>
  <c r="M13" i="6" s="1"/>
  <c r="M17" i="6"/>
  <c r="M8" i="2"/>
  <c r="M18" i="2" s="1"/>
  <c r="L17" i="6"/>
  <c r="M19" i="6"/>
  <c r="J39" i="4"/>
  <c r="J48" i="4"/>
  <c r="J37" i="4"/>
  <c r="L26" i="6"/>
  <c r="M26" i="4"/>
  <c r="M8" i="6"/>
  <c r="M12" i="6" s="1"/>
  <c r="O3" i="2"/>
  <c r="O3" i="6"/>
  <c r="O3" i="4"/>
  <c r="N3" i="2"/>
  <c r="N3" i="6"/>
  <c r="N3" i="4"/>
  <c r="P1" i="6"/>
  <c r="P1" i="4"/>
  <c r="L19" i="2"/>
  <c r="L18" i="2"/>
  <c r="M19" i="2"/>
  <c r="P1" i="2"/>
  <c r="P12" i="1"/>
  <c r="O13" i="1"/>
  <c r="O14" i="1" s="1"/>
  <c r="Q41" i="2"/>
  <c r="Q34" i="1"/>
  <c r="K55" i="4" l="1"/>
  <c r="K53" i="4"/>
  <c r="L20" i="6"/>
  <c r="K54" i="6"/>
  <c r="K56" i="6" s="1"/>
  <c r="J55" i="2"/>
  <c r="I43" i="4"/>
  <c r="I45" i="4" s="1"/>
  <c r="I52" i="4"/>
  <c r="O15" i="6"/>
  <c r="N15" i="6"/>
  <c r="K45" i="4"/>
  <c r="N15" i="4"/>
  <c r="O15" i="4"/>
  <c r="O6" i="2"/>
  <c r="O5" i="2" s="1"/>
  <c r="O10" i="2" s="1"/>
  <c r="N6" i="2"/>
  <c r="N5" i="2" s="1"/>
  <c r="N10" i="2" s="1"/>
  <c r="M20" i="4"/>
  <c r="N15" i="2"/>
  <c r="O15" i="2"/>
  <c r="K39" i="2"/>
  <c r="K51" i="2" s="1"/>
  <c r="J39" i="6"/>
  <c r="J43" i="6" s="1"/>
  <c r="N6" i="4"/>
  <c r="N5" i="4" s="1"/>
  <c r="N10" i="4" s="1"/>
  <c r="N7" i="4"/>
  <c r="O6" i="4"/>
  <c r="O5" i="4" s="1"/>
  <c r="O7" i="4"/>
  <c r="O17" i="4" s="1"/>
  <c r="K48" i="2"/>
  <c r="Q33" i="3"/>
  <c r="R41" i="4" s="1"/>
  <c r="R42" i="4" s="1"/>
  <c r="Q33" i="5"/>
  <c r="R41" i="6"/>
  <c r="R42" i="6" s="1"/>
  <c r="O7" i="2"/>
  <c r="O17" i="2" s="1"/>
  <c r="O38" i="2"/>
  <c r="J48" i="6"/>
  <c r="N38" i="2"/>
  <c r="L11" i="6"/>
  <c r="L12" i="6"/>
  <c r="L20" i="4"/>
  <c r="L11" i="4"/>
  <c r="L10" i="4"/>
  <c r="L13" i="4" s="1"/>
  <c r="N31" i="4"/>
  <c r="N27" i="4"/>
  <c r="N32" i="4"/>
  <c r="N22" i="4"/>
  <c r="N33" i="4"/>
  <c r="N38" i="4"/>
  <c r="O38" i="4"/>
  <c r="O31" i="4"/>
  <c r="O27" i="4"/>
  <c r="O32" i="4"/>
  <c r="O22" i="4"/>
  <c r="O33" i="4"/>
  <c r="M11" i="6"/>
  <c r="M12" i="4"/>
  <c r="M20" i="6"/>
  <c r="L12" i="2"/>
  <c r="L13" i="2" s="1"/>
  <c r="N33" i="2"/>
  <c r="M20" i="2"/>
  <c r="L25" i="6"/>
  <c r="L28" i="6" s="1"/>
  <c r="L57" i="6"/>
  <c r="O31" i="2"/>
  <c r="L20" i="2"/>
  <c r="L12" i="4"/>
  <c r="M25" i="6"/>
  <c r="M28" i="6" s="1"/>
  <c r="M36" i="6" s="1"/>
  <c r="M39" i="6" s="1"/>
  <c r="M57" i="6"/>
  <c r="O22" i="2"/>
  <c r="O32" i="2"/>
  <c r="J43" i="4"/>
  <c r="J51" i="4"/>
  <c r="J52" i="4" s="1"/>
  <c r="I44" i="4"/>
  <c r="M13" i="4"/>
  <c r="M11" i="4"/>
  <c r="M11" i="2"/>
  <c r="O33" i="2"/>
  <c r="M12" i="2"/>
  <c r="O27" i="2"/>
  <c r="N27" i="2"/>
  <c r="N7" i="2"/>
  <c r="N17" i="2" s="1"/>
  <c r="N22" i="2"/>
  <c r="P3" i="2"/>
  <c r="P3" i="6"/>
  <c r="P3" i="4"/>
  <c r="N31" i="2"/>
  <c r="O33" i="6"/>
  <c r="O27" i="6"/>
  <c r="O22" i="6"/>
  <c r="O38" i="6"/>
  <c r="O7" i="6"/>
  <c r="O32" i="6"/>
  <c r="O6" i="6"/>
  <c r="O31" i="6"/>
  <c r="Q1" i="6"/>
  <c r="Q1" i="4"/>
  <c r="N32" i="2"/>
  <c r="N6" i="6"/>
  <c r="N5" i="6" s="1"/>
  <c r="N33" i="6"/>
  <c r="N22" i="6"/>
  <c r="N7" i="6"/>
  <c r="N17" i="6" s="1"/>
  <c r="N31" i="6"/>
  <c r="N38" i="6"/>
  <c r="N32" i="6"/>
  <c r="N27" i="6"/>
  <c r="M13" i="2"/>
  <c r="R41" i="2"/>
  <c r="R34" i="1"/>
  <c r="Q12" i="1"/>
  <c r="P13" i="1"/>
  <c r="P14" i="1" s="1"/>
  <c r="Q1" i="2"/>
  <c r="J55" i="4" l="1"/>
  <c r="J53" i="4"/>
  <c r="I55" i="4"/>
  <c r="I53" i="4"/>
  <c r="K52" i="2"/>
  <c r="P15" i="6"/>
  <c r="P15" i="4"/>
  <c r="P6" i="2"/>
  <c r="P5" i="2" s="1"/>
  <c r="P10" i="2" s="1"/>
  <c r="K55" i="2"/>
  <c r="P15" i="2"/>
  <c r="L25" i="2"/>
  <c r="L28" i="2" s="1"/>
  <c r="L36" i="2" s="1"/>
  <c r="L48" i="2" s="1"/>
  <c r="N26" i="4"/>
  <c r="P31" i="2"/>
  <c r="J53" i="6"/>
  <c r="J54" i="6" s="1"/>
  <c r="J56" i="6" s="1"/>
  <c r="P7" i="4"/>
  <c r="P17" i="4" s="1"/>
  <c r="P6" i="4"/>
  <c r="P5" i="4" s="1"/>
  <c r="P10" i="4" s="1"/>
  <c r="R33" i="3"/>
  <c r="S41" i="4" s="1"/>
  <c r="S42" i="4" s="1"/>
  <c r="R33" i="5"/>
  <c r="S41" i="6"/>
  <c r="S42" i="6" s="1"/>
  <c r="P38" i="2"/>
  <c r="L36" i="6"/>
  <c r="L39" i="6" s="1"/>
  <c r="P27" i="2"/>
  <c r="O26" i="6"/>
  <c r="O8" i="6"/>
  <c r="P33" i="4"/>
  <c r="P38" i="4"/>
  <c r="P31" i="4"/>
  <c r="P27" i="4"/>
  <c r="P32" i="4"/>
  <c r="P22" i="4"/>
  <c r="O10" i="4"/>
  <c r="O13" i="4" s="1"/>
  <c r="O25" i="4" s="1"/>
  <c r="N17" i="4"/>
  <c r="P22" i="2"/>
  <c r="P32" i="2"/>
  <c r="N26" i="2"/>
  <c r="N10" i="6"/>
  <c r="N13" i="6" s="1"/>
  <c r="O34" i="2"/>
  <c r="N19" i="6"/>
  <c r="O18" i="6"/>
  <c r="O19" i="6"/>
  <c r="M48" i="6"/>
  <c r="L25" i="4"/>
  <c r="L28" i="4" s="1"/>
  <c r="O26" i="2"/>
  <c r="P7" i="2"/>
  <c r="P17" i="2" s="1"/>
  <c r="P33" i="2"/>
  <c r="N8" i="2"/>
  <c r="N18" i="2" s="1"/>
  <c r="N34" i="6"/>
  <c r="N8" i="4"/>
  <c r="N12" i="4" s="1"/>
  <c r="M37" i="6"/>
  <c r="N8" i="6"/>
  <c r="N11" i="6" s="1"/>
  <c r="N13" i="4"/>
  <c r="O18" i="4"/>
  <c r="O26" i="4"/>
  <c r="O19" i="4"/>
  <c r="N18" i="4"/>
  <c r="O8" i="2"/>
  <c r="O18" i="2" s="1"/>
  <c r="N26" i="6"/>
  <c r="O34" i="6"/>
  <c r="N19" i="4"/>
  <c r="O8" i="4"/>
  <c r="M53" i="6"/>
  <c r="M43" i="6"/>
  <c r="O5" i="6"/>
  <c r="J44" i="4"/>
  <c r="J45" i="4"/>
  <c r="N18" i="6"/>
  <c r="O17" i="6"/>
  <c r="N34" i="4"/>
  <c r="N34" i="2"/>
  <c r="O34" i="4"/>
  <c r="J44" i="6"/>
  <c r="J45" i="6"/>
  <c r="M25" i="4"/>
  <c r="M28" i="4" s="1"/>
  <c r="M36" i="4" s="1"/>
  <c r="R1" i="4"/>
  <c r="R1" i="6"/>
  <c r="P38" i="6"/>
  <c r="P22" i="6"/>
  <c r="P6" i="6"/>
  <c r="P5" i="6" s="1"/>
  <c r="P32" i="6"/>
  <c r="P31" i="6"/>
  <c r="P33" i="6"/>
  <c r="P7" i="6"/>
  <c r="P19" i="6" s="1"/>
  <c r="P27" i="6"/>
  <c r="Q3" i="2"/>
  <c r="Q3" i="6"/>
  <c r="Q3" i="4"/>
  <c r="N19" i="2"/>
  <c r="M25" i="2"/>
  <c r="M28" i="2" s="1"/>
  <c r="M36" i="2" s="1"/>
  <c r="M48" i="2" s="1"/>
  <c r="O19" i="2"/>
  <c r="N13" i="2"/>
  <c r="R1" i="2"/>
  <c r="Q13" i="1"/>
  <c r="Q14" i="1" s="1"/>
  <c r="R12" i="1"/>
  <c r="S41" i="2"/>
  <c r="S34" i="1"/>
  <c r="K53" i="2" l="1"/>
  <c r="M54" i="6"/>
  <c r="M56" i="6" s="1"/>
  <c r="Q15" i="6"/>
  <c r="Q15" i="4"/>
  <c r="Q6" i="2"/>
  <c r="Q5" i="2" s="1"/>
  <c r="Q10" i="2" s="1"/>
  <c r="O28" i="4"/>
  <c r="O36" i="4" s="1"/>
  <c r="O39" i="4" s="1"/>
  <c r="O51" i="4" s="1"/>
  <c r="Q15" i="2"/>
  <c r="L37" i="6"/>
  <c r="L39" i="2"/>
  <c r="L51" i="2" s="1"/>
  <c r="L55" i="2" s="1"/>
  <c r="L48" i="6"/>
  <c r="N11" i="4"/>
  <c r="Q6" i="4"/>
  <c r="Q5" i="4" s="1"/>
  <c r="Q7" i="4"/>
  <c r="Q18" i="4" s="1"/>
  <c r="S33" i="5"/>
  <c r="S33" i="3"/>
  <c r="T41" i="4" s="1"/>
  <c r="T42" i="4" s="1"/>
  <c r="T41" i="6"/>
  <c r="T42" i="6" s="1"/>
  <c r="Q27" i="2"/>
  <c r="Q38" i="2"/>
  <c r="L37" i="2"/>
  <c r="L36" i="4"/>
  <c r="L48" i="4" s="1"/>
  <c r="Q32" i="4"/>
  <c r="Q33" i="4"/>
  <c r="Q38" i="4"/>
  <c r="Q31" i="4"/>
  <c r="Q22" i="4"/>
  <c r="Q27" i="4"/>
  <c r="P18" i="4"/>
  <c r="P19" i="4"/>
  <c r="N12" i="6"/>
  <c r="O20" i="4"/>
  <c r="Q31" i="2"/>
  <c r="N12" i="2"/>
  <c r="P34" i="2"/>
  <c r="N11" i="2"/>
  <c r="N25" i="6"/>
  <c r="N28" i="6" s="1"/>
  <c r="N36" i="6" s="1"/>
  <c r="N39" i="6" s="1"/>
  <c r="N57" i="6"/>
  <c r="O20" i="6"/>
  <c r="P26" i="2"/>
  <c r="Q32" i="2"/>
  <c r="O11" i="4"/>
  <c r="P8" i="2"/>
  <c r="P12" i="2" s="1"/>
  <c r="N20" i="2"/>
  <c r="O12" i="4"/>
  <c r="L43" i="6"/>
  <c r="L53" i="6"/>
  <c r="N20" i="6"/>
  <c r="N25" i="4"/>
  <c r="N28" i="4" s="1"/>
  <c r="N36" i="4" s="1"/>
  <c r="P13" i="4"/>
  <c r="P25" i="4" s="1"/>
  <c r="M45" i="6"/>
  <c r="M44" i="6"/>
  <c r="O20" i="2"/>
  <c r="P8" i="4"/>
  <c r="P12" i="4" s="1"/>
  <c r="N20" i="4"/>
  <c r="O12" i="2"/>
  <c r="O13" i="2" s="1"/>
  <c r="O25" i="2" s="1"/>
  <c r="O28" i="2" s="1"/>
  <c r="O36" i="2" s="1"/>
  <c r="O37" i="2" s="1"/>
  <c r="O11" i="2"/>
  <c r="P10" i="6"/>
  <c r="P13" i="6" s="1"/>
  <c r="O10" i="6"/>
  <c r="O13" i="6" s="1"/>
  <c r="O11" i="6"/>
  <c r="P8" i="6"/>
  <c r="P12" i="6" s="1"/>
  <c r="P17" i="6"/>
  <c r="P26" i="6"/>
  <c r="P18" i="6"/>
  <c r="P34" i="4"/>
  <c r="O12" i="6"/>
  <c r="Q33" i="2"/>
  <c r="P34" i="6"/>
  <c r="P26" i="4"/>
  <c r="M39" i="4"/>
  <c r="M37" i="4"/>
  <c r="M48" i="4"/>
  <c r="S1" i="6"/>
  <c r="S1" i="4"/>
  <c r="Q31" i="6"/>
  <c r="Q33" i="6"/>
  <c r="Q32" i="6"/>
  <c r="Q6" i="6"/>
  <c r="Q5" i="6" s="1"/>
  <c r="Q27" i="6"/>
  <c r="Q22" i="6"/>
  <c r="Q38" i="6"/>
  <c r="Q7" i="6"/>
  <c r="Q19" i="6" s="1"/>
  <c r="R3" i="2"/>
  <c r="R3" i="6"/>
  <c r="R3" i="4"/>
  <c r="Q7" i="2"/>
  <c r="Q17" i="2" s="1"/>
  <c r="Q22" i="2"/>
  <c r="M39" i="2"/>
  <c r="M51" i="2" s="1"/>
  <c r="M55" i="2" s="1"/>
  <c r="N25" i="2"/>
  <c r="N28" i="2" s="1"/>
  <c r="N36" i="2" s="1"/>
  <c r="N48" i="2" s="1"/>
  <c r="M37" i="2"/>
  <c r="P18" i="2"/>
  <c r="P19" i="2"/>
  <c r="T41" i="2"/>
  <c r="T34" i="1"/>
  <c r="S1" i="2"/>
  <c r="R13" i="1"/>
  <c r="R14" i="1" s="1"/>
  <c r="S12" i="1"/>
  <c r="M52" i="2" l="1"/>
  <c r="M53" i="2" s="1"/>
  <c r="L54" i="6"/>
  <c r="L56" i="6" s="1"/>
  <c r="P28" i="4"/>
  <c r="L52" i="2"/>
  <c r="L53" i="2" s="1"/>
  <c r="O43" i="4"/>
  <c r="O45" i="4" s="1"/>
  <c r="O37" i="4"/>
  <c r="R15" i="6"/>
  <c r="R15" i="4"/>
  <c r="O48" i="4"/>
  <c r="O52" i="4" s="1"/>
  <c r="R6" i="2"/>
  <c r="P36" i="4"/>
  <c r="P39" i="4" s="1"/>
  <c r="P43" i="4" s="1"/>
  <c r="P45" i="4" s="1"/>
  <c r="R15" i="2"/>
  <c r="L39" i="4"/>
  <c r="L51" i="4" s="1"/>
  <c r="L52" i="4" s="1"/>
  <c r="Q34" i="2"/>
  <c r="P20" i="4"/>
  <c r="R6" i="4"/>
  <c r="R7" i="4"/>
  <c r="T33" i="3"/>
  <c r="U41" i="4" s="1"/>
  <c r="U42" i="4" s="1"/>
  <c r="T33" i="5"/>
  <c r="U41" i="6"/>
  <c r="U42" i="6" s="1"/>
  <c r="L37" i="4"/>
  <c r="R31" i="2"/>
  <c r="R38" i="2"/>
  <c r="P11" i="6"/>
  <c r="N48" i="6"/>
  <c r="Q10" i="4"/>
  <c r="Q13" i="4" s="1"/>
  <c r="R31" i="4"/>
  <c r="R27" i="4"/>
  <c r="R32" i="4"/>
  <c r="R22" i="4"/>
  <c r="R33" i="4"/>
  <c r="R38" i="4"/>
  <c r="Q17" i="4"/>
  <c r="Q19" i="4"/>
  <c r="Q10" i="6"/>
  <c r="Q13" i="6" s="1"/>
  <c r="Q8" i="6"/>
  <c r="P11" i="4"/>
  <c r="R27" i="2"/>
  <c r="R7" i="2"/>
  <c r="R17" i="2" s="1"/>
  <c r="R32" i="2"/>
  <c r="Q8" i="2"/>
  <c r="L44" i="6"/>
  <c r="L45" i="6"/>
  <c r="P11" i="2"/>
  <c r="P13" i="2" s="1"/>
  <c r="Q8" i="4"/>
  <c r="Q12" i="4" s="1"/>
  <c r="N37" i="6"/>
  <c r="Q25" i="6"/>
  <c r="N39" i="4"/>
  <c r="N37" i="4"/>
  <c r="N48" i="4"/>
  <c r="P25" i="6"/>
  <c r="P28" i="6" s="1"/>
  <c r="P36" i="6" s="1"/>
  <c r="P57" i="6"/>
  <c r="Q34" i="6"/>
  <c r="Q26" i="4"/>
  <c r="Q12" i="6"/>
  <c r="M43" i="4"/>
  <c r="M51" i="4"/>
  <c r="M52" i="4" s="1"/>
  <c r="N53" i="6"/>
  <c r="N43" i="6"/>
  <c r="O25" i="6"/>
  <c r="O28" i="6" s="1"/>
  <c r="O36" i="6" s="1"/>
  <c r="O57" i="6"/>
  <c r="Q26" i="6"/>
  <c r="Q18" i="6"/>
  <c r="Q17" i="6"/>
  <c r="Q34" i="4"/>
  <c r="P20" i="6"/>
  <c r="Q26" i="2"/>
  <c r="T1" i="6"/>
  <c r="T1" i="4"/>
  <c r="R33" i="2"/>
  <c r="S3" i="2"/>
  <c r="S3" i="6"/>
  <c r="S3" i="4"/>
  <c r="R5" i="2"/>
  <c r="R10" i="2" s="1"/>
  <c r="R22" i="2"/>
  <c r="R18" i="4"/>
  <c r="R6" i="6"/>
  <c r="R5" i="6" s="1"/>
  <c r="R33" i="6"/>
  <c r="R38" i="6"/>
  <c r="R27" i="6"/>
  <c r="R32" i="6"/>
  <c r="R7" i="6"/>
  <c r="R18" i="6" s="1"/>
  <c r="R22" i="6"/>
  <c r="R31" i="6"/>
  <c r="N39" i="2"/>
  <c r="N51" i="2" s="1"/>
  <c r="N55" i="2" s="1"/>
  <c r="N37" i="2"/>
  <c r="P20" i="2"/>
  <c r="Q19" i="2"/>
  <c r="O39" i="2"/>
  <c r="O51" i="2" s="1"/>
  <c r="O48" i="2"/>
  <c r="Q18" i="2"/>
  <c r="U41" i="2"/>
  <c r="U34" i="1"/>
  <c r="S13" i="1"/>
  <c r="S14" i="1" s="1"/>
  <c r="T1" i="2"/>
  <c r="T12" i="1"/>
  <c r="L43" i="4" l="1"/>
  <c r="P51" i="4"/>
  <c r="L55" i="4"/>
  <c r="L53" i="4"/>
  <c r="O55" i="4"/>
  <c r="O53" i="4"/>
  <c r="M55" i="4"/>
  <c r="M53" i="4"/>
  <c r="N54" i="6"/>
  <c r="N56" i="6" s="1"/>
  <c r="O52" i="2"/>
  <c r="O53" i="2" s="1"/>
  <c r="O44" i="4"/>
  <c r="N52" i="2"/>
  <c r="N53" i="2" s="1"/>
  <c r="P44" i="4"/>
  <c r="P37" i="4"/>
  <c r="P48" i="4"/>
  <c r="P52" i="4" s="1"/>
  <c r="S15" i="6"/>
  <c r="S15" i="4"/>
  <c r="S6" i="2"/>
  <c r="S5" i="2" s="1"/>
  <c r="S10" i="2" s="1"/>
  <c r="Q28" i="6"/>
  <c r="Q36" i="6" s="1"/>
  <c r="Q39" i="6" s="1"/>
  <c r="Q43" i="6" s="1"/>
  <c r="Q45" i="6" s="1"/>
  <c r="S15" i="2"/>
  <c r="S6" i="4"/>
  <c r="S5" i="4" s="1"/>
  <c r="S10" i="4" s="1"/>
  <c r="S7" i="4"/>
  <c r="S17" i="4" s="1"/>
  <c r="U33" i="3"/>
  <c r="V41" i="4" s="1"/>
  <c r="V42" i="4" s="1"/>
  <c r="U33" i="5"/>
  <c r="V41" i="6"/>
  <c r="V42" i="6" s="1"/>
  <c r="S31" i="2"/>
  <c r="S38" i="2"/>
  <c r="O55" i="2"/>
  <c r="R19" i="6"/>
  <c r="S31" i="4"/>
  <c r="S27" i="4"/>
  <c r="S32" i="4"/>
  <c r="S22" i="4"/>
  <c r="S33" i="4"/>
  <c r="S38" i="4"/>
  <c r="R17" i="4"/>
  <c r="R19" i="4"/>
  <c r="Q20" i="4"/>
  <c r="Q57" i="6"/>
  <c r="Q11" i="6"/>
  <c r="R26" i="2"/>
  <c r="Q11" i="2"/>
  <c r="Q12" i="2"/>
  <c r="R8" i="2"/>
  <c r="R18" i="2" s="1"/>
  <c r="Q11" i="4"/>
  <c r="L44" i="4"/>
  <c r="L45" i="4"/>
  <c r="S22" i="2"/>
  <c r="P25" i="2"/>
  <c r="P28" i="2" s="1"/>
  <c r="Q25" i="4"/>
  <c r="Q28" i="4" s="1"/>
  <c r="Q36" i="4" s="1"/>
  <c r="Q39" i="4" s="1"/>
  <c r="Q43" i="4" s="1"/>
  <c r="Q45" i="4" s="1"/>
  <c r="R34" i="4"/>
  <c r="R17" i="6"/>
  <c r="R20" i="6" s="1"/>
  <c r="R26" i="4"/>
  <c r="Q20" i="6"/>
  <c r="N51" i="4"/>
  <c r="N52" i="4" s="1"/>
  <c r="N43" i="4"/>
  <c r="R10" i="6"/>
  <c r="R13" i="6" s="1"/>
  <c r="O39" i="6"/>
  <c r="O48" i="6"/>
  <c r="O37" i="6"/>
  <c r="R5" i="4"/>
  <c r="R10" i="4" s="1"/>
  <c r="N45" i="6"/>
  <c r="N44" i="6"/>
  <c r="M45" i="4"/>
  <c r="M44" i="4"/>
  <c r="P39" i="6"/>
  <c r="P48" i="6"/>
  <c r="P37" i="6"/>
  <c r="S7" i="2"/>
  <c r="S17" i="2" s="1"/>
  <c r="S27" i="2"/>
  <c r="S32" i="2"/>
  <c r="R26" i="6"/>
  <c r="R8" i="6"/>
  <c r="R12" i="6" s="1"/>
  <c r="R8" i="4"/>
  <c r="R34" i="2"/>
  <c r="S33" i="2"/>
  <c r="R34" i="6"/>
  <c r="U1" i="6"/>
  <c r="U1" i="4"/>
  <c r="S31" i="6"/>
  <c r="S38" i="6"/>
  <c r="S6" i="6"/>
  <c r="S5" i="6" s="1"/>
  <c r="S10" i="6" s="1"/>
  <c r="S13" i="6" s="1"/>
  <c r="S33" i="6"/>
  <c r="S27" i="6"/>
  <c r="S32" i="6"/>
  <c r="S22" i="6"/>
  <c r="S7" i="6"/>
  <c r="T3" i="2"/>
  <c r="T3" i="4"/>
  <c r="T3" i="6"/>
  <c r="Q13" i="2"/>
  <c r="Q25" i="2" s="1"/>
  <c r="Q28" i="2" s="1"/>
  <c r="Q36" i="2" s="1"/>
  <c r="Q39" i="2" s="1"/>
  <c r="Q20" i="2"/>
  <c r="R19" i="2"/>
  <c r="V41" i="2"/>
  <c r="V34" i="1"/>
  <c r="U1" i="2"/>
  <c r="U12" i="1"/>
  <c r="T13" i="1"/>
  <c r="T14" i="1" s="1"/>
  <c r="N55" i="4" l="1"/>
  <c r="N53" i="4"/>
  <c r="P55" i="4"/>
  <c r="P53" i="4"/>
  <c r="Q44" i="6"/>
  <c r="Q37" i="6"/>
  <c r="T15" i="6"/>
  <c r="Q53" i="6"/>
  <c r="Q48" i="6"/>
  <c r="T15" i="4"/>
  <c r="T6" i="2"/>
  <c r="T5" i="2" s="1"/>
  <c r="T10" i="2" s="1"/>
  <c r="T15" i="2"/>
  <c r="R20" i="4"/>
  <c r="T7" i="4"/>
  <c r="T6" i="4"/>
  <c r="T5" i="4" s="1"/>
  <c r="V33" i="5"/>
  <c r="V33" i="3"/>
  <c r="W41" i="4" s="1"/>
  <c r="W42" i="4" s="1"/>
  <c r="W41" i="6"/>
  <c r="W42" i="6" s="1"/>
  <c r="T33" i="2"/>
  <c r="T38" i="2"/>
  <c r="P36" i="2"/>
  <c r="P37" i="2" s="1"/>
  <c r="T38" i="4"/>
  <c r="T33" i="4"/>
  <c r="T31" i="4"/>
  <c r="T27" i="4"/>
  <c r="T22" i="4"/>
  <c r="T32" i="4"/>
  <c r="S19" i="4"/>
  <c r="S26" i="4"/>
  <c r="R12" i="4"/>
  <c r="Q51" i="4"/>
  <c r="R20" i="2"/>
  <c r="S8" i="6"/>
  <c r="S11" i="6" s="1"/>
  <c r="R12" i="2"/>
  <c r="R11" i="2"/>
  <c r="Q44" i="4"/>
  <c r="Q48" i="4"/>
  <c r="Q37" i="4"/>
  <c r="S13" i="4"/>
  <c r="S25" i="4" s="1"/>
  <c r="R25" i="6"/>
  <c r="R28" i="6" s="1"/>
  <c r="R36" i="6" s="1"/>
  <c r="R37" i="6" s="1"/>
  <c r="R57" i="6"/>
  <c r="S26" i="2"/>
  <c r="S26" i="6"/>
  <c r="R11" i="6"/>
  <c r="S8" i="4"/>
  <c r="S12" i="4" s="1"/>
  <c r="S25" i="6"/>
  <c r="N45" i="4"/>
  <c r="N44" i="4"/>
  <c r="T7" i="2"/>
  <c r="T17" i="2" s="1"/>
  <c r="S18" i="6"/>
  <c r="S19" i="6"/>
  <c r="P43" i="6"/>
  <c r="P53" i="6"/>
  <c r="P54" i="6" s="1"/>
  <c r="P56" i="6" s="1"/>
  <c r="R13" i="4"/>
  <c r="O53" i="6"/>
  <c r="O54" i="6" s="1"/>
  <c r="O56" i="6" s="1"/>
  <c r="O43" i="6"/>
  <c r="T27" i="2"/>
  <c r="R11" i="4"/>
  <c r="T31" i="2"/>
  <c r="S34" i="2"/>
  <c r="S8" i="2"/>
  <c r="S34" i="4"/>
  <c r="S18" i="4"/>
  <c r="S17" i="6"/>
  <c r="S34" i="6"/>
  <c r="T19" i="4"/>
  <c r="T22" i="2"/>
  <c r="T32" i="2"/>
  <c r="U3" i="2"/>
  <c r="U3" i="6"/>
  <c r="U3" i="4"/>
  <c r="T22" i="6"/>
  <c r="T38" i="6"/>
  <c r="T33" i="6"/>
  <c r="T7" i="6"/>
  <c r="T19" i="6" s="1"/>
  <c r="T31" i="6"/>
  <c r="T32" i="6"/>
  <c r="T6" i="6"/>
  <c r="T27" i="6"/>
  <c r="V1" i="6"/>
  <c r="V1" i="4"/>
  <c r="Q48" i="2"/>
  <c r="Q37" i="2"/>
  <c r="R13" i="2"/>
  <c r="S18" i="2"/>
  <c r="S19" i="2"/>
  <c r="W41" i="2"/>
  <c r="W34" i="1"/>
  <c r="U13" i="1"/>
  <c r="U14" i="1" s="1"/>
  <c r="V1" i="2"/>
  <c r="V12" i="1"/>
  <c r="Q51" i="2"/>
  <c r="Q52" i="2" l="1"/>
  <c r="Q53" i="2" s="1"/>
  <c r="S28" i="4"/>
  <c r="P39" i="2"/>
  <c r="P51" i="2" s="1"/>
  <c r="S28" i="6"/>
  <c r="S36" i="6" s="1"/>
  <c r="S39" i="6" s="1"/>
  <c r="S53" i="6" s="1"/>
  <c r="Q54" i="6"/>
  <c r="Q56" i="6" s="1"/>
  <c r="Q52" i="4"/>
  <c r="U15" i="6"/>
  <c r="U15" i="4"/>
  <c r="U6" i="2"/>
  <c r="U5" i="2" s="1"/>
  <c r="U10" i="2" s="1"/>
  <c r="S36" i="4"/>
  <c r="S48" i="4" s="1"/>
  <c r="U15" i="2"/>
  <c r="S12" i="6"/>
  <c r="T8" i="6"/>
  <c r="S20" i="4"/>
  <c r="U6" i="4"/>
  <c r="U5" i="4" s="1"/>
  <c r="U7" i="4"/>
  <c r="U17" i="4" s="1"/>
  <c r="W33" i="5"/>
  <c r="W33" i="3"/>
  <c r="X41" i="4" s="1"/>
  <c r="X42" i="4" s="1"/>
  <c r="X41" i="6"/>
  <c r="X42" i="6" s="1"/>
  <c r="Q55" i="2"/>
  <c r="P48" i="2"/>
  <c r="U33" i="2"/>
  <c r="U38" i="2"/>
  <c r="T17" i="6"/>
  <c r="S57" i="6"/>
  <c r="T17" i="4"/>
  <c r="U32" i="4"/>
  <c r="U38" i="4"/>
  <c r="U33" i="4"/>
  <c r="U27" i="4"/>
  <c r="U31" i="4"/>
  <c r="U22" i="4"/>
  <c r="T10" i="4"/>
  <c r="T13" i="4" s="1"/>
  <c r="S39" i="4"/>
  <c r="S51" i="4" s="1"/>
  <c r="T5" i="6"/>
  <c r="T8" i="2"/>
  <c r="T19" i="2" s="1"/>
  <c r="T8" i="4"/>
  <c r="S11" i="2"/>
  <c r="S12" i="2"/>
  <c r="U27" i="2"/>
  <c r="U31" i="2"/>
  <c r="T26" i="2"/>
  <c r="S20" i="6"/>
  <c r="S11" i="4"/>
  <c r="R39" i="6"/>
  <c r="R48" i="6"/>
  <c r="U32" i="2"/>
  <c r="T34" i="6"/>
  <c r="U22" i="2"/>
  <c r="U7" i="2"/>
  <c r="U17" i="2" s="1"/>
  <c r="T18" i="4"/>
  <c r="T34" i="2"/>
  <c r="T26" i="6"/>
  <c r="T26" i="4"/>
  <c r="T18" i="6"/>
  <c r="P44" i="6"/>
  <c r="P45" i="6"/>
  <c r="O45" i="6"/>
  <c r="O44" i="6"/>
  <c r="T34" i="4"/>
  <c r="T11" i="4"/>
  <c r="R25" i="4"/>
  <c r="R28" i="4" s="1"/>
  <c r="R36" i="4" s="1"/>
  <c r="W1" i="6"/>
  <c r="W1" i="4"/>
  <c r="U22" i="6"/>
  <c r="U33" i="6"/>
  <c r="U31" i="6"/>
  <c r="U6" i="6"/>
  <c r="U5" i="6" s="1"/>
  <c r="U38" i="6"/>
  <c r="U7" i="6"/>
  <c r="U32" i="6"/>
  <c r="U27" i="6"/>
  <c r="V3" i="2"/>
  <c r="V3" i="6"/>
  <c r="V3" i="4"/>
  <c r="R25" i="2"/>
  <c r="R28" i="2" s="1"/>
  <c r="T18" i="2"/>
  <c r="S13" i="2"/>
  <c r="S20" i="2"/>
  <c r="X41" i="2"/>
  <c r="X34" i="1"/>
  <c r="W1" i="2"/>
  <c r="V13" i="1"/>
  <c r="V14" i="1" s="1"/>
  <c r="W12" i="1"/>
  <c r="Q55" i="4" l="1"/>
  <c r="Q53" i="4"/>
  <c r="P55" i="2"/>
  <c r="P52" i="2"/>
  <c r="P53" i="2" s="1"/>
  <c r="S52" i="4"/>
  <c r="V15" i="6"/>
  <c r="S48" i="6"/>
  <c r="S54" i="6" s="1"/>
  <c r="S56" i="6" s="1"/>
  <c r="S37" i="6"/>
  <c r="S43" i="6"/>
  <c r="S45" i="6" s="1"/>
  <c r="S37" i="4"/>
  <c r="V15" i="4"/>
  <c r="V6" i="2"/>
  <c r="V5" i="2" s="1"/>
  <c r="V10" i="2" s="1"/>
  <c r="V15" i="2"/>
  <c r="U8" i="6"/>
  <c r="U12" i="6" s="1"/>
  <c r="U17" i="6"/>
  <c r="V6" i="4"/>
  <c r="V5" i="4" s="1"/>
  <c r="V7" i="4"/>
  <c r="V17" i="4" s="1"/>
  <c r="X33" i="3"/>
  <c r="Y41" i="4" s="1"/>
  <c r="Y42" i="4" s="1"/>
  <c r="X33" i="5"/>
  <c r="Y41" i="6"/>
  <c r="Y42" i="6" s="1"/>
  <c r="V38" i="2"/>
  <c r="R36" i="2"/>
  <c r="R39" i="2" s="1"/>
  <c r="R51" i="2" s="1"/>
  <c r="T12" i="6"/>
  <c r="T20" i="6"/>
  <c r="U26" i="6"/>
  <c r="U11" i="6"/>
  <c r="U8" i="4"/>
  <c r="U11" i="4" s="1"/>
  <c r="T25" i="4"/>
  <c r="T28" i="4" s="1"/>
  <c r="T36" i="4" s="1"/>
  <c r="V31" i="4"/>
  <c r="V27" i="4"/>
  <c r="V32" i="4"/>
  <c r="V22" i="4"/>
  <c r="V33" i="4"/>
  <c r="V38" i="4"/>
  <c r="U10" i="4"/>
  <c r="U13" i="4" s="1"/>
  <c r="U25" i="4" s="1"/>
  <c r="U26" i="4"/>
  <c r="S43" i="4"/>
  <c r="S44" i="4" s="1"/>
  <c r="T11" i="6"/>
  <c r="T12" i="2"/>
  <c r="T10" i="6"/>
  <c r="T13" i="6" s="1"/>
  <c r="T25" i="6" s="1"/>
  <c r="T28" i="6" s="1"/>
  <c r="T36" i="6" s="1"/>
  <c r="T20" i="4"/>
  <c r="U8" i="2"/>
  <c r="U11" i="2" s="1"/>
  <c r="T20" i="2"/>
  <c r="T11" i="2"/>
  <c r="V31" i="2"/>
  <c r="U10" i="6"/>
  <c r="U13" i="6" s="1"/>
  <c r="U25" i="6" s="1"/>
  <c r="V27" i="2"/>
  <c r="U34" i="2"/>
  <c r="U19" i="6"/>
  <c r="U34" i="6"/>
  <c r="U18" i="4"/>
  <c r="T12" i="4"/>
  <c r="U26" i="2"/>
  <c r="U18" i="6"/>
  <c r="U19" i="4"/>
  <c r="U34" i="4"/>
  <c r="R43" i="6"/>
  <c r="R53" i="6"/>
  <c r="R54" i="6" s="1"/>
  <c r="R56" i="6" s="1"/>
  <c r="R39" i="4"/>
  <c r="R48" i="4"/>
  <c r="R37" i="4"/>
  <c r="W3" i="2"/>
  <c r="W3" i="6"/>
  <c r="W3" i="4"/>
  <c r="V22" i="2"/>
  <c r="X1" i="6"/>
  <c r="X1" i="4"/>
  <c r="V32" i="2"/>
  <c r="V7" i="2"/>
  <c r="V17" i="2" s="1"/>
  <c r="V33" i="2"/>
  <c r="V31" i="6"/>
  <c r="V6" i="6"/>
  <c r="V38" i="6"/>
  <c r="V32" i="6"/>
  <c r="V27" i="6"/>
  <c r="V22" i="6"/>
  <c r="V33" i="6"/>
  <c r="V7" i="6"/>
  <c r="V17" i="6" s="1"/>
  <c r="T13" i="2"/>
  <c r="S25" i="2"/>
  <c r="S28" i="2" s="1"/>
  <c r="S36" i="2" s="1"/>
  <c r="S48" i="2" s="1"/>
  <c r="U18" i="2"/>
  <c r="U19" i="2"/>
  <c r="Y41" i="2"/>
  <c r="Y34" i="1"/>
  <c r="V8" i="2"/>
  <c r="X1" i="2"/>
  <c r="W13" i="1"/>
  <c r="W14" i="1" s="1"/>
  <c r="X12" i="1"/>
  <c r="S55" i="4" l="1"/>
  <c r="S53" i="4"/>
  <c r="V19" i="4"/>
  <c r="U28" i="6"/>
  <c r="U36" i="6" s="1"/>
  <c r="U28" i="4"/>
  <c r="U36" i="4" s="1"/>
  <c r="U39" i="4" s="1"/>
  <c r="U43" i="4" s="1"/>
  <c r="U44" i="4" s="1"/>
  <c r="W15" i="6"/>
  <c r="S44" i="6"/>
  <c r="W15" i="4"/>
  <c r="W15" i="2"/>
  <c r="W6" i="2"/>
  <c r="W8" i="2" s="1"/>
  <c r="U12" i="4"/>
  <c r="V12" i="2"/>
  <c r="V19" i="6"/>
  <c r="V18" i="6"/>
  <c r="V20" i="6" s="1"/>
  <c r="W27" i="2"/>
  <c r="R48" i="2"/>
  <c r="W31" i="2"/>
  <c r="W6" i="4"/>
  <c r="W5" i="4" s="1"/>
  <c r="W10" i="4" s="1"/>
  <c r="W7" i="4"/>
  <c r="Y33" i="3"/>
  <c r="Z41" i="4" s="1"/>
  <c r="Z42" i="4" s="1"/>
  <c r="Y33" i="5"/>
  <c r="Z41" i="6"/>
  <c r="Z42" i="6" s="1"/>
  <c r="R37" i="2"/>
  <c r="W38" i="2"/>
  <c r="V8" i="6"/>
  <c r="V26" i="6"/>
  <c r="U20" i="6"/>
  <c r="V34" i="6"/>
  <c r="T57" i="6"/>
  <c r="V10" i="4"/>
  <c r="V13" i="4" s="1"/>
  <c r="W31" i="4"/>
  <c r="W27" i="4"/>
  <c r="W38" i="4"/>
  <c r="W32" i="4"/>
  <c r="W22" i="4"/>
  <c r="W33" i="4"/>
  <c r="T39" i="4"/>
  <c r="T48" i="4"/>
  <c r="T37" i="4"/>
  <c r="V8" i="4"/>
  <c r="V11" i="4" s="1"/>
  <c r="S45" i="4"/>
  <c r="U39" i="6"/>
  <c r="U37" i="6"/>
  <c r="V5" i="6"/>
  <c r="U48" i="4"/>
  <c r="U12" i="2"/>
  <c r="U13" i="2" s="1"/>
  <c r="T25" i="2"/>
  <c r="T28" i="2" s="1"/>
  <c r="T36" i="2" s="1"/>
  <c r="T39" i="2" s="1"/>
  <c r="V34" i="2"/>
  <c r="U57" i="6"/>
  <c r="V26" i="4"/>
  <c r="V18" i="4"/>
  <c r="V34" i="4"/>
  <c r="U20" i="4"/>
  <c r="V26" i="2"/>
  <c r="U48" i="6"/>
  <c r="R44" i="6"/>
  <c r="R45" i="6"/>
  <c r="T39" i="6"/>
  <c r="T48" i="6"/>
  <c r="T37" i="6"/>
  <c r="W7" i="2"/>
  <c r="W19" i="2" s="1"/>
  <c r="W33" i="2"/>
  <c r="R43" i="4"/>
  <c r="R51" i="4"/>
  <c r="R52" i="4" s="1"/>
  <c r="W32" i="2"/>
  <c r="W22" i="2"/>
  <c r="W18" i="4"/>
  <c r="W27" i="6"/>
  <c r="W22" i="6"/>
  <c r="W31" i="6"/>
  <c r="W38" i="6"/>
  <c r="W32" i="6"/>
  <c r="W7" i="6"/>
  <c r="W33" i="6"/>
  <c r="W6" i="6"/>
  <c r="W5" i="6" s="1"/>
  <c r="Y1" i="6"/>
  <c r="Y1" i="4"/>
  <c r="X3" i="2"/>
  <c r="X3" i="6"/>
  <c r="X3" i="4"/>
  <c r="S37" i="2"/>
  <c r="S39" i="2"/>
  <c r="S51" i="2" s="1"/>
  <c r="S55" i="2" s="1"/>
  <c r="U20" i="2"/>
  <c r="W18" i="2"/>
  <c r="Z41" i="2"/>
  <c r="Z34" i="1"/>
  <c r="Y1" i="2"/>
  <c r="Y12" i="1"/>
  <c r="X13" i="1"/>
  <c r="X14" i="1" s="1"/>
  <c r="V19" i="2"/>
  <c r="V11" i="2"/>
  <c r="V13" i="2" s="1"/>
  <c r="V18" i="2"/>
  <c r="R55" i="4" l="1"/>
  <c r="R53" i="4"/>
  <c r="U37" i="4"/>
  <c r="U45" i="4"/>
  <c r="U51" i="4"/>
  <c r="W5" i="2"/>
  <c r="W10" i="2" s="1"/>
  <c r="V12" i="4"/>
  <c r="V20" i="4"/>
  <c r="V11" i="6"/>
  <c r="U52" i="4"/>
  <c r="R55" i="2"/>
  <c r="R52" i="2"/>
  <c r="R53" i="2" s="1"/>
  <c r="S52" i="2"/>
  <c r="S53" i="2" s="1"/>
  <c r="X15" i="6"/>
  <c r="X15" i="4"/>
  <c r="X6" i="2"/>
  <c r="X15" i="2"/>
  <c r="W17" i="2"/>
  <c r="X7" i="4"/>
  <c r="X6" i="4"/>
  <c r="X5" i="4" s="1"/>
  <c r="Z33" i="3"/>
  <c r="AA41" i="4" s="1"/>
  <c r="AA42" i="4" s="1"/>
  <c r="Z33" i="5"/>
  <c r="AA41" i="6"/>
  <c r="AA42" i="6" s="1"/>
  <c r="X27" i="2"/>
  <c r="X38" i="2"/>
  <c r="W26" i="6"/>
  <c r="W19" i="6"/>
  <c r="W18" i="6"/>
  <c r="W17" i="6"/>
  <c r="T43" i="4"/>
  <c r="T51" i="4"/>
  <c r="T52" i="4" s="1"/>
  <c r="X33" i="4"/>
  <c r="X34" i="4" s="1"/>
  <c r="X17" i="4"/>
  <c r="X31" i="4"/>
  <c r="X27" i="4"/>
  <c r="X38" i="4"/>
  <c r="X22" i="4"/>
  <c r="X26" i="4" s="1"/>
  <c r="X32" i="4"/>
  <c r="W17" i="4"/>
  <c r="T48" i="2"/>
  <c r="W19" i="4"/>
  <c r="W26" i="4"/>
  <c r="U25" i="2"/>
  <c r="U28" i="2" s="1"/>
  <c r="U36" i="2" s="1"/>
  <c r="U48" i="2" s="1"/>
  <c r="V12" i="6"/>
  <c r="T37" i="2"/>
  <c r="V10" i="6"/>
  <c r="V13" i="6" s="1"/>
  <c r="U43" i="6"/>
  <c r="U53" i="6"/>
  <c r="U54" i="6" s="1"/>
  <c r="U56" i="6" s="1"/>
  <c r="X33" i="2"/>
  <c r="X34" i="2" s="1"/>
  <c r="X32" i="2"/>
  <c r="X22" i="2"/>
  <c r="W26" i="2"/>
  <c r="W10" i="6"/>
  <c r="W13" i="6" s="1"/>
  <c r="V25" i="4"/>
  <c r="V28" i="4" s="1"/>
  <c r="V36" i="4" s="1"/>
  <c r="W13" i="4"/>
  <c r="W25" i="4" s="1"/>
  <c r="W28" i="4" s="1"/>
  <c r="W8" i="6"/>
  <c r="W11" i="6" s="1"/>
  <c r="W34" i="2"/>
  <c r="W34" i="6"/>
  <c r="W8" i="4"/>
  <c r="W12" i="4" s="1"/>
  <c r="W34" i="4"/>
  <c r="T53" i="6"/>
  <c r="T54" i="6" s="1"/>
  <c r="T56" i="6" s="1"/>
  <c r="T43" i="6"/>
  <c r="R44" i="4"/>
  <c r="R45" i="4"/>
  <c r="Y3" i="2"/>
  <c r="Y3" i="6"/>
  <c r="Y3" i="4"/>
  <c r="X27" i="6"/>
  <c r="X38" i="6"/>
  <c r="X32" i="6"/>
  <c r="X31" i="6"/>
  <c r="X33" i="6"/>
  <c r="X6" i="6"/>
  <c r="X5" i="6" s="1"/>
  <c r="X10" i="6" s="1"/>
  <c r="X13" i="6" s="1"/>
  <c r="X25" i="6" s="1"/>
  <c r="X22" i="6"/>
  <c r="X7" i="6"/>
  <c r="X26" i="6" s="1"/>
  <c r="X5" i="2"/>
  <c r="X10" i="2" s="1"/>
  <c r="X31" i="2"/>
  <c r="X7" i="2"/>
  <c r="X17" i="2" s="1"/>
  <c r="Z1" i="4"/>
  <c r="Z1" i="6"/>
  <c r="X18" i="4"/>
  <c r="X19" i="4"/>
  <c r="X8" i="4"/>
  <c r="W11" i="2"/>
  <c r="W12" i="2"/>
  <c r="V20" i="2"/>
  <c r="V25" i="2"/>
  <c r="V28" i="2" s="1"/>
  <c r="V36" i="2" s="1"/>
  <c r="T51" i="2"/>
  <c r="AA41" i="2"/>
  <c r="AA34" i="1"/>
  <c r="X8" i="2"/>
  <c r="W20" i="2"/>
  <c r="Z1" i="2"/>
  <c r="Y13" i="1"/>
  <c r="Y14" i="1" s="1"/>
  <c r="Z12" i="1"/>
  <c r="T55" i="4" l="1"/>
  <c r="T53" i="4"/>
  <c r="U55" i="4"/>
  <c r="U53" i="4"/>
  <c r="X20" i="4"/>
  <c r="W36" i="4"/>
  <c r="W37" i="4" s="1"/>
  <c r="X28" i="6"/>
  <c r="X11" i="4"/>
  <c r="X17" i="6"/>
  <c r="X26" i="2"/>
  <c r="X8" i="6"/>
  <c r="X11" i="6" s="1"/>
  <c r="X34" i="6"/>
  <c r="X36" i="6" s="1"/>
  <c r="X12" i="4"/>
  <c r="T52" i="2"/>
  <c r="T53" i="2" s="1"/>
  <c r="Y15" i="6"/>
  <c r="Y15" i="4"/>
  <c r="Y15" i="2"/>
  <c r="Y6" i="2"/>
  <c r="X19" i="6"/>
  <c r="X18" i="6"/>
  <c r="X10" i="4"/>
  <c r="X13" i="4" s="1"/>
  <c r="X25" i="4" s="1"/>
  <c r="X28" i="4" s="1"/>
  <c r="X36" i="4" s="1"/>
  <c r="X39" i="4" s="1"/>
  <c r="X51" i="4" s="1"/>
  <c r="W20" i="4"/>
  <c r="Y27" i="2"/>
  <c r="Y5" i="2"/>
  <c r="Y10" i="2" s="1"/>
  <c r="Y6" i="4"/>
  <c r="Y7" i="4"/>
  <c r="AA33" i="3"/>
  <c r="AB41" i="4" s="1"/>
  <c r="AB42" i="4" s="1"/>
  <c r="AA33" i="5"/>
  <c r="AB41" i="6"/>
  <c r="AB42" i="6" s="1"/>
  <c r="T55" i="2"/>
  <c r="Y38" i="2"/>
  <c r="W20" i="6"/>
  <c r="Y38" i="4"/>
  <c r="Y32" i="4"/>
  <c r="Y33" i="4"/>
  <c r="Y17" i="4"/>
  <c r="Y22" i="4"/>
  <c r="Y26" i="4" s="1"/>
  <c r="Y27" i="4"/>
  <c r="Y31" i="4"/>
  <c r="T45" i="4"/>
  <c r="T44" i="4"/>
  <c r="U39" i="2"/>
  <c r="U51" i="2" s="1"/>
  <c r="U55" i="2" s="1"/>
  <c r="U37" i="2"/>
  <c r="W39" i="4"/>
  <c r="W51" i="4" s="1"/>
  <c r="U45" i="6"/>
  <c r="U44" i="6"/>
  <c r="V25" i="6"/>
  <c r="V28" i="6" s="1"/>
  <c r="V36" i="6" s="1"/>
  <c r="V57" i="6"/>
  <c r="W12" i="6"/>
  <c r="Y31" i="2"/>
  <c r="Y22" i="2"/>
  <c r="Y32" i="2"/>
  <c r="W25" i="6"/>
  <c r="W28" i="6" s="1"/>
  <c r="W36" i="6" s="1"/>
  <c r="W57" i="6"/>
  <c r="V39" i="4"/>
  <c r="V37" i="4"/>
  <c r="V48" i="4"/>
  <c r="W48" i="4"/>
  <c r="W11" i="4"/>
  <c r="T45" i="6"/>
  <c r="T44" i="6"/>
  <c r="Y7" i="2"/>
  <c r="Y17" i="2" s="1"/>
  <c r="Y33" i="2"/>
  <c r="Y22" i="6"/>
  <c r="Y33" i="6"/>
  <c r="Y27" i="6"/>
  <c r="Y32" i="6"/>
  <c r="Y31" i="6"/>
  <c r="Y6" i="6"/>
  <c r="Y5" i="6" s="1"/>
  <c r="Y10" i="6" s="1"/>
  <c r="Y13" i="6" s="1"/>
  <c r="Y25" i="6" s="1"/>
  <c r="Y38" i="6"/>
  <c r="Y7" i="6"/>
  <c r="Y17" i="6" s="1"/>
  <c r="Y19" i="6"/>
  <c r="AA1" i="6"/>
  <c r="AA1" i="4"/>
  <c r="Z3" i="2"/>
  <c r="Z3" i="6"/>
  <c r="Z3" i="4"/>
  <c r="X57" i="6"/>
  <c r="Y18" i="4"/>
  <c r="Y19" i="4"/>
  <c r="W13" i="2"/>
  <c r="V48" i="2"/>
  <c r="V37" i="2"/>
  <c r="V39" i="2"/>
  <c r="AA1" i="2"/>
  <c r="Z13" i="1"/>
  <c r="Z14" i="1" s="1"/>
  <c r="AA12" i="1"/>
  <c r="X19" i="2"/>
  <c r="X11" i="2"/>
  <c r="Y34" i="2"/>
  <c r="X12" i="2"/>
  <c r="X18" i="2"/>
  <c r="AB41" i="2"/>
  <c r="AB34" i="1"/>
  <c r="Y20" i="4" l="1"/>
  <c r="Y8" i="6"/>
  <c r="W52" i="4"/>
  <c r="Y8" i="2"/>
  <c r="Y11" i="2" s="1"/>
  <c r="Y18" i="6"/>
  <c r="X39" i="6"/>
  <c r="X37" i="6"/>
  <c r="X48" i="6"/>
  <c r="Y34" i="6"/>
  <c r="X20" i="6"/>
  <c r="X12" i="6"/>
  <c r="Y34" i="4"/>
  <c r="Y20" i="6"/>
  <c r="Y11" i="6"/>
  <c r="U52" i="2"/>
  <c r="U53" i="2" s="1"/>
  <c r="Z15" i="6"/>
  <c r="Z15" i="4"/>
  <c r="Z6" i="2"/>
  <c r="Z15" i="2"/>
  <c r="X37" i="4"/>
  <c r="Y18" i="2"/>
  <c r="X48" i="4"/>
  <c r="X52" i="4" s="1"/>
  <c r="Y12" i="6"/>
  <c r="Y26" i="2"/>
  <c r="Y5" i="4"/>
  <c r="Y10" i="4" s="1"/>
  <c r="Y13" i="4" s="1"/>
  <c r="Y25" i="4" s="1"/>
  <c r="Y28" i="4" s="1"/>
  <c r="Y8" i="4"/>
  <c r="Y12" i="4" s="1"/>
  <c r="X43" i="4"/>
  <c r="X45" i="4" s="1"/>
  <c r="Y26" i="6"/>
  <c r="Y28" i="6" s="1"/>
  <c r="Y36" i="6" s="1"/>
  <c r="Z6" i="4"/>
  <c r="Z5" i="4" s="1"/>
  <c r="Z10" i="4" s="1"/>
  <c r="Z13" i="4" s="1"/>
  <c r="Z7" i="4"/>
  <c r="Z17" i="4" s="1"/>
  <c r="AB33" i="3"/>
  <c r="AC41" i="4" s="1"/>
  <c r="AC42" i="4" s="1"/>
  <c r="AB33" i="5"/>
  <c r="AC41" i="6"/>
  <c r="AC42" i="6" s="1"/>
  <c r="Z27" i="2"/>
  <c r="Z38" i="2"/>
  <c r="Z31" i="4"/>
  <c r="Z27" i="4"/>
  <c r="Z38" i="4"/>
  <c r="Z32" i="4"/>
  <c r="Z22" i="4"/>
  <c r="Z33" i="4"/>
  <c r="W43" i="4"/>
  <c r="W44" i="4" s="1"/>
  <c r="V39" i="6"/>
  <c r="V37" i="6"/>
  <c r="V48" i="6"/>
  <c r="V43" i="4"/>
  <c r="V51" i="4"/>
  <c r="V52" i="4" s="1"/>
  <c r="W39" i="6"/>
  <c r="W37" i="6"/>
  <c r="W48" i="6"/>
  <c r="Z33" i="2"/>
  <c r="AB1" i="6"/>
  <c r="AB1" i="4"/>
  <c r="Z5" i="2"/>
  <c r="Z10" i="2" s="1"/>
  <c r="Z19" i="4"/>
  <c r="Z22" i="2"/>
  <c r="Z32" i="2"/>
  <c r="Z31" i="2"/>
  <c r="AA3" i="2"/>
  <c r="AA3" i="4"/>
  <c r="AA3" i="6"/>
  <c r="Z7" i="2"/>
  <c r="Z8" i="2" s="1"/>
  <c r="Z6" i="6"/>
  <c r="Z5" i="6" s="1"/>
  <c r="Z10" i="6" s="1"/>
  <c r="Z13" i="6" s="1"/>
  <c r="Z32" i="6"/>
  <c r="Z38" i="6"/>
  <c r="Z22" i="6"/>
  <c r="Z26" i="6"/>
  <c r="Z33" i="6"/>
  <c r="Z7" i="6"/>
  <c r="Z18" i="6" s="1"/>
  <c r="Z31" i="6"/>
  <c r="Z27" i="6"/>
  <c r="Y57" i="6"/>
  <c r="W25" i="2"/>
  <c r="W28" i="2" s="1"/>
  <c r="W36" i="2" s="1"/>
  <c r="W48" i="2" s="1"/>
  <c r="X20" i="2"/>
  <c r="Y19" i="2"/>
  <c r="Y20" i="2" s="1"/>
  <c r="Z26" i="2"/>
  <c r="X13" i="2"/>
  <c r="V51" i="2"/>
  <c r="V55" i="2" s="1"/>
  <c r="AB1" i="2"/>
  <c r="AB12" i="1"/>
  <c r="AA13" i="1"/>
  <c r="AA14" i="1" s="1"/>
  <c r="AC41" i="2"/>
  <c r="AC34" i="1"/>
  <c r="X55" i="4" l="1"/>
  <c r="X53" i="4"/>
  <c r="W55" i="4"/>
  <c r="W53" i="4"/>
  <c r="V55" i="4"/>
  <c r="V53" i="4"/>
  <c r="Y12" i="2"/>
  <c r="Z34" i="2"/>
  <c r="Z34" i="4"/>
  <c r="Y36" i="4"/>
  <c r="Y48" i="4" s="1"/>
  <c r="Y39" i="6"/>
  <c r="Y37" i="6"/>
  <c r="Y48" i="6"/>
  <c r="Z26" i="4"/>
  <c r="Z18" i="4"/>
  <c r="Z20" i="4" s="1"/>
  <c r="Y11" i="4"/>
  <c r="Z17" i="2"/>
  <c r="X43" i="6"/>
  <c r="X53" i="6"/>
  <c r="X54" i="6"/>
  <c r="X56" i="6" s="1"/>
  <c r="Z8" i="6"/>
  <c r="Z12" i="6" s="1"/>
  <c r="V52" i="2"/>
  <c r="V53" i="2" s="1"/>
  <c r="AA15" i="6"/>
  <c r="AA15" i="4"/>
  <c r="AA6" i="2"/>
  <c r="AA15" i="2"/>
  <c r="X44" i="4"/>
  <c r="Z25" i="6"/>
  <c r="Z28" i="6" s="1"/>
  <c r="Z25" i="4"/>
  <c r="Z34" i="6"/>
  <c r="Z8" i="4"/>
  <c r="Z12" i="4" s="1"/>
  <c r="Z17" i="6"/>
  <c r="Z19" i="6"/>
  <c r="AA6" i="4"/>
  <c r="AA8" i="4" s="1"/>
  <c r="AA7" i="4"/>
  <c r="AC33" i="3"/>
  <c r="AD41" i="4" s="1"/>
  <c r="AD42" i="4" s="1"/>
  <c r="AC33" i="5"/>
  <c r="AD41" i="6"/>
  <c r="AD42" i="6" s="1"/>
  <c r="AA32" i="2"/>
  <c r="AA38" i="2"/>
  <c r="AA31" i="4"/>
  <c r="AA27" i="4"/>
  <c r="AA38" i="4"/>
  <c r="AA32" i="4"/>
  <c r="AA22" i="4"/>
  <c r="AA26" i="4" s="1"/>
  <c r="AA17" i="4"/>
  <c r="AA33" i="4"/>
  <c r="W45" i="4"/>
  <c r="V43" i="6"/>
  <c r="V53" i="6"/>
  <c r="V54" i="6" s="1"/>
  <c r="V56" i="6" s="1"/>
  <c r="AA31" i="2"/>
  <c r="AA27" i="2"/>
  <c r="W53" i="6"/>
  <c r="W54" i="6" s="1"/>
  <c r="W56" i="6" s="1"/>
  <c r="W43" i="6"/>
  <c r="AA33" i="2"/>
  <c r="V44" i="4"/>
  <c r="V45" i="4"/>
  <c r="AA5" i="2"/>
  <c r="AA10" i="2" s="1"/>
  <c r="AA22" i="2"/>
  <c r="AA7" i="2"/>
  <c r="AA17" i="2" s="1"/>
  <c r="AA32" i="6"/>
  <c r="AA31" i="6"/>
  <c r="AA7" i="6"/>
  <c r="AA26" i="6" s="1"/>
  <c r="AA33" i="6"/>
  <c r="AA27" i="6"/>
  <c r="AA22" i="6"/>
  <c r="AA6" i="6"/>
  <c r="AA5" i="6" s="1"/>
  <c r="AA10" i="6" s="1"/>
  <c r="AA13" i="6" s="1"/>
  <c r="AA38" i="6"/>
  <c r="AA17" i="6"/>
  <c r="AA19" i="4"/>
  <c r="AA18" i="4"/>
  <c r="AB3" i="2"/>
  <c r="AB3" i="4"/>
  <c r="AB3" i="6"/>
  <c r="AC1" i="6"/>
  <c r="AC1" i="4"/>
  <c r="W39" i="2"/>
  <c r="W51" i="2" s="1"/>
  <c r="W55" i="2" s="1"/>
  <c r="W37" i="2"/>
  <c r="Z18" i="2"/>
  <c r="Y13" i="2"/>
  <c r="Y25" i="2" s="1"/>
  <c r="Y28" i="2" s="1"/>
  <c r="Z11" i="2"/>
  <c r="Z19" i="2"/>
  <c r="AA8" i="2"/>
  <c r="AA18" i="2" s="1"/>
  <c r="Z12" i="2"/>
  <c r="AC1" i="2"/>
  <c r="AB13" i="1"/>
  <c r="AB14" i="1" s="1"/>
  <c r="AC12" i="1"/>
  <c r="X25" i="2"/>
  <c r="X28" i="2" s="1"/>
  <c r="X36" i="2" s="1"/>
  <c r="AD41" i="2"/>
  <c r="AD34" i="1"/>
  <c r="AA5" i="4" l="1"/>
  <c r="AA10" i="4" s="1"/>
  <c r="AA13" i="4" s="1"/>
  <c r="AA19" i="6"/>
  <c r="AA34" i="6"/>
  <c r="Y37" i="4"/>
  <c r="Y39" i="4"/>
  <c r="Z28" i="4"/>
  <c r="Z36" i="4" s="1"/>
  <c r="Z39" i="4" s="1"/>
  <c r="Z43" i="4" s="1"/>
  <c r="Z44" i="4" s="1"/>
  <c r="AA20" i="4"/>
  <c r="AA18" i="6"/>
  <c r="AA20" i="6" s="1"/>
  <c r="AA8" i="6"/>
  <c r="AA26" i="2"/>
  <c r="AA34" i="2"/>
  <c r="AA25" i="4"/>
  <c r="AA28" i="4" s="1"/>
  <c r="Z11" i="6"/>
  <c r="AA11" i="4"/>
  <c r="AA11" i="6"/>
  <c r="AA34" i="4"/>
  <c r="Z36" i="6"/>
  <c r="Z39" i="6" s="1"/>
  <c r="Z53" i="6" s="1"/>
  <c r="W52" i="2"/>
  <c r="W53" i="2" s="1"/>
  <c r="AA12" i="6"/>
  <c r="X45" i="6"/>
  <c r="X44" i="6"/>
  <c r="Z11" i="4"/>
  <c r="Y43" i="6"/>
  <c r="Y53" i="6"/>
  <c r="Y54" i="6" s="1"/>
  <c r="Y56" i="6" s="1"/>
  <c r="AB15" i="6"/>
  <c r="AB15" i="4"/>
  <c r="AB6" i="2"/>
  <c r="Z43" i="6"/>
  <c r="Z45" i="6" s="1"/>
  <c r="AB15" i="2"/>
  <c r="AB33" i="2"/>
  <c r="Z51" i="4"/>
  <c r="Z57" i="6"/>
  <c r="AA25" i="6"/>
  <c r="AA28" i="6" s="1"/>
  <c r="AA36" i="6" s="1"/>
  <c r="AA39" i="6" s="1"/>
  <c r="AA43" i="6" s="1"/>
  <c r="Y51" i="4"/>
  <c r="Y52" i="4" s="1"/>
  <c r="Y43" i="4"/>
  <c r="AA12" i="2"/>
  <c r="AA12" i="4"/>
  <c r="Z37" i="4"/>
  <c r="Z20" i="6"/>
  <c r="AB7" i="4"/>
  <c r="AB18" i="4" s="1"/>
  <c r="AB6" i="4"/>
  <c r="AD33" i="5"/>
  <c r="AD33" i="3"/>
  <c r="AE41" i="4" s="1"/>
  <c r="AE42" i="4" s="1"/>
  <c r="AE41" i="6"/>
  <c r="AE42" i="6" s="1"/>
  <c r="AB38" i="2"/>
  <c r="AB33" i="4"/>
  <c r="AB17" i="4"/>
  <c r="AB31" i="4"/>
  <c r="AB27" i="4"/>
  <c r="AB38" i="4"/>
  <c r="AB32" i="4"/>
  <c r="AB34" i="4" s="1"/>
  <c r="AB22" i="4"/>
  <c r="V44" i="6"/>
  <c r="V45" i="6"/>
  <c r="AB7" i="2"/>
  <c r="AB8" i="2" s="1"/>
  <c r="AB12" i="2" s="1"/>
  <c r="W44" i="6"/>
  <c r="W45" i="6"/>
  <c r="AB5" i="2"/>
  <c r="AB10" i="2" s="1"/>
  <c r="AB27" i="2"/>
  <c r="AB32" i="2"/>
  <c r="AB31" i="2"/>
  <c r="AB22" i="2"/>
  <c r="AD1" i="6"/>
  <c r="AD1" i="4"/>
  <c r="AB5" i="4"/>
  <c r="AB10" i="4" s="1"/>
  <c r="AB13" i="4" s="1"/>
  <c r="AB32" i="6"/>
  <c r="AB22" i="6"/>
  <c r="AB6" i="6"/>
  <c r="AB5" i="6" s="1"/>
  <c r="AB10" i="6" s="1"/>
  <c r="AB13" i="6" s="1"/>
  <c r="AB25" i="6" s="1"/>
  <c r="AB19" i="6"/>
  <c r="AB38" i="6"/>
  <c r="AB7" i="6"/>
  <c r="AB17" i="6" s="1"/>
  <c r="AB27" i="6"/>
  <c r="AB31" i="6"/>
  <c r="AB33" i="6"/>
  <c r="AC3" i="2"/>
  <c r="AC3" i="6"/>
  <c r="AC3" i="4"/>
  <c r="Z45" i="4"/>
  <c r="Z20" i="2"/>
  <c r="AA11" i="2"/>
  <c r="AA13" i="2" s="1"/>
  <c r="AA25" i="2" s="1"/>
  <c r="AA28" i="2" s="1"/>
  <c r="AA36" i="2" s="1"/>
  <c r="AA39" i="2" s="1"/>
  <c r="AA51" i="2" s="1"/>
  <c r="AA19" i="2"/>
  <c r="AA20" i="2" s="1"/>
  <c r="Z13" i="2"/>
  <c r="Z25" i="2" s="1"/>
  <c r="Z28" i="2" s="1"/>
  <c r="Z36" i="2" s="1"/>
  <c r="Y36" i="2"/>
  <c r="X37" i="2"/>
  <c r="X48" i="2"/>
  <c r="X39" i="2"/>
  <c r="AC13" i="1"/>
  <c r="AC14" i="1" s="1"/>
  <c r="AD1" i="2"/>
  <c r="AD12" i="1"/>
  <c r="AE41" i="2"/>
  <c r="AE34" i="1"/>
  <c r="Y55" i="4" l="1"/>
  <c r="Y53" i="4"/>
  <c r="Z48" i="4"/>
  <c r="AB18" i="6"/>
  <c r="AB34" i="2"/>
  <c r="AB8" i="4"/>
  <c r="AB11" i="4"/>
  <c r="AB20" i="6"/>
  <c r="AB26" i="6"/>
  <c r="AB19" i="4"/>
  <c r="AB20" i="4" s="1"/>
  <c r="Z37" i="6"/>
  <c r="AA36" i="4"/>
  <c r="AB28" i="6"/>
  <c r="AB25" i="4"/>
  <c r="AB26" i="4"/>
  <c r="Z52" i="4"/>
  <c r="Z48" i="6"/>
  <c r="Z54" i="6" s="1"/>
  <c r="Z56" i="6" s="1"/>
  <c r="Y45" i="6"/>
  <c r="Y44" i="6"/>
  <c r="AC15" i="6"/>
  <c r="Z44" i="6"/>
  <c r="AC15" i="4"/>
  <c r="AC6" i="2"/>
  <c r="AC8" i="2" s="1"/>
  <c r="AC18" i="2" s="1"/>
  <c r="AA53" i="6"/>
  <c r="AC15" i="2"/>
  <c r="AA57" i="6"/>
  <c r="AA37" i="6"/>
  <c r="AA48" i="6"/>
  <c r="AA54" i="6" s="1"/>
  <c r="AA56" i="6" s="1"/>
  <c r="AB12" i="4"/>
  <c r="Y44" i="4"/>
  <c r="Y45" i="4"/>
  <c r="AB26" i="2"/>
  <c r="AB17" i="2"/>
  <c r="AB34" i="6"/>
  <c r="AB8" i="6"/>
  <c r="AB12" i="6" s="1"/>
  <c r="AC6" i="4"/>
  <c r="AC7" i="4"/>
  <c r="AE33" i="5"/>
  <c r="AE33" i="3"/>
  <c r="AF41" i="4" s="1"/>
  <c r="AF42" i="4" s="1"/>
  <c r="AF41" i="6"/>
  <c r="AF42" i="6" s="1"/>
  <c r="AC22" i="2"/>
  <c r="AC38" i="2"/>
  <c r="AC38" i="4"/>
  <c r="AC32" i="4"/>
  <c r="AC33" i="4"/>
  <c r="AC17" i="4"/>
  <c r="AC27" i="4"/>
  <c r="AC22" i="4"/>
  <c r="AC31" i="4"/>
  <c r="AC34" i="4" s="1"/>
  <c r="AC7" i="2"/>
  <c r="AC17" i="2" s="1"/>
  <c r="AC27" i="2"/>
  <c r="AC33" i="2"/>
  <c r="AA44" i="6"/>
  <c r="AA45" i="6"/>
  <c r="AD3" i="2"/>
  <c r="AD3" i="6"/>
  <c r="AD3" i="4"/>
  <c r="AC31" i="6"/>
  <c r="AC7" i="6"/>
  <c r="AC18" i="6" s="1"/>
  <c r="AC22" i="6"/>
  <c r="AC26" i="6" s="1"/>
  <c r="AC33" i="6"/>
  <c r="AC27" i="6"/>
  <c r="AC38" i="6"/>
  <c r="AC6" i="6"/>
  <c r="AC5" i="6" s="1"/>
  <c r="AC10" i="6" s="1"/>
  <c r="AC13" i="6" s="1"/>
  <c r="AC25" i="6" s="1"/>
  <c r="AC32" i="6"/>
  <c r="AC8" i="6"/>
  <c r="AE1" i="6"/>
  <c r="AE1" i="4"/>
  <c r="AC31" i="2"/>
  <c r="AB57" i="6"/>
  <c r="AC32" i="2"/>
  <c r="AC34" i="2" s="1"/>
  <c r="AC5" i="4"/>
  <c r="AC10" i="4" s="1"/>
  <c r="AC13" i="4" s="1"/>
  <c r="AC8" i="4"/>
  <c r="AC19" i="4"/>
  <c r="AC18" i="4"/>
  <c r="AC26" i="4"/>
  <c r="AC26" i="2"/>
  <c r="AB18" i="2"/>
  <c r="AB19" i="2"/>
  <c r="AA37" i="2"/>
  <c r="AA48" i="2"/>
  <c r="AB11" i="2"/>
  <c r="AB13" i="2" s="1"/>
  <c r="Z39" i="2"/>
  <c r="Z51" i="2" s="1"/>
  <c r="Z37" i="2"/>
  <c r="Z48" i="2"/>
  <c r="Z52" i="2" s="1"/>
  <c r="Z53" i="2" s="1"/>
  <c r="AE1" i="2"/>
  <c r="AE12" i="1"/>
  <c r="AD13" i="1"/>
  <c r="AD14" i="1" s="1"/>
  <c r="AF41" i="2"/>
  <c r="AF34" i="1"/>
  <c r="Y48" i="2"/>
  <c r="Y37" i="2"/>
  <c r="Y39" i="2"/>
  <c r="X51" i="2"/>
  <c r="X55" i="2" s="1"/>
  <c r="Z55" i="4" l="1"/>
  <c r="Z53" i="4"/>
  <c r="AB28" i="4"/>
  <c r="AB36" i="4" s="1"/>
  <c r="AC5" i="2"/>
  <c r="AC28" i="6"/>
  <c r="AB36" i="6"/>
  <c r="AB48" i="6" s="1"/>
  <c r="AC19" i="6"/>
  <c r="AC11" i="6"/>
  <c r="AC17" i="6"/>
  <c r="AC20" i="6" s="1"/>
  <c r="AA55" i="2"/>
  <c r="AA52" i="2"/>
  <c r="AA53" i="2" s="1"/>
  <c r="AA39" i="4"/>
  <c r="AA48" i="4"/>
  <c r="AA37" i="4"/>
  <c r="X52" i="2"/>
  <c r="X53" i="2" s="1"/>
  <c r="AC11" i="2"/>
  <c r="AC20" i="4"/>
  <c r="AC12" i="4"/>
  <c r="AC11" i="4"/>
  <c r="AD15" i="6"/>
  <c r="AD15" i="4"/>
  <c r="AD15" i="2"/>
  <c r="AD6" i="2"/>
  <c r="AC12" i="6"/>
  <c r="AC25" i="4"/>
  <c r="AC28" i="4" s="1"/>
  <c r="AC36" i="4" s="1"/>
  <c r="AC39" i="4" s="1"/>
  <c r="AC43" i="4" s="1"/>
  <c r="AC34" i="6"/>
  <c r="AC36" i="6" s="1"/>
  <c r="AC10" i="2"/>
  <c r="AB11" i="6"/>
  <c r="AD6" i="4"/>
  <c r="AD7" i="4"/>
  <c r="AD17" i="4" s="1"/>
  <c r="AD31" i="2"/>
  <c r="AF33" i="3"/>
  <c r="AG41" i="4" s="1"/>
  <c r="AG42" i="4" s="1"/>
  <c r="AF33" i="5"/>
  <c r="AG41" i="6"/>
  <c r="AG42" i="6" s="1"/>
  <c r="AD5" i="2"/>
  <c r="AD10" i="2" s="1"/>
  <c r="AD38" i="2"/>
  <c r="AD31" i="4"/>
  <c r="AD27" i="4"/>
  <c r="AD38" i="4"/>
  <c r="AD32" i="4"/>
  <c r="AD22" i="4"/>
  <c r="AD33" i="4"/>
  <c r="Z55" i="2"/>
  <c r="AD27" i="2"/>
  <c r="AE3" i="2"/>
  <c r="AE3" i="6"/>
  <c r="AE3" i="4"/>
  <c r="AD32" i="2"/>
  <c r="AD22" i="2"/>
  <c r="AD33" i="2"/>
  <c r="AC57" i="6"/>
  <c r="AD5" i="4"/>
  <c r="AD10" i="4" s="1"/>
  <c r="AD13" i="4" s="1"/>
  <c r="AD19" i="4"/>
  <c r="AF1" i="6"/>
  <c r="AF1" i="4"/>
  <c r="AD7" i="2"/>
  <c r="AD17" i="2" s="1"/>
  <c r="AD6" i="6"/>
  <c r="AD33" i="6"/>
  <c r="AD22" i="6"/>
  <c r="AD32" i="6"/>
  <c r="AD7" i="6"/>
  <c r="AD19" i="6" s="1"/>
  <c r="AD31" i="6"/>
  <c r="AD38" i="6"/>
  <c r="AD27" i="6"/>
  <c r="AB20" i="2"/>
  <c r="AC19" i="2"/>
  <c r="AC20" i="2" s="1"/>
  <c r="AB25" i="2"/>
  <c r="AB28" i="2" s="1"/>
  <c r="AB36" i="2" s="1"/>
  <c r="AB48" i="2" s="1"/>
  <c r="AC12" i="2"/>
  <c r="AD8" i="2"/>
  <c r="AD11" i="2" s="1"/>
  <c r="AF1" i="2"/>
  <c r="AF12" i="1"/>
  <c r="AE13" i="1"/>
  <c r="AE14" i="1" s="1"/>
  <c r="Y51" i="2"/>
  <c r="Y55" i="2" s="1"/>
  <c r="AG41" i="2"/>
  <c r="AG34" i="1"/>
  <c r="AD8" i="6" l="1"/>
  <c r="AB39" i="6"/>
  <c r="AB37" i="6"/>
  <c r="AD26" i="6"/>
  <c r="AD26" i="2"/>
  <c r="AB39" i="4"/>
  <c r="AB37" i="4"/>
  <c r="AB48" i="4"/>
  <c r="AC39" i="6"/>
  <c r="AC37" i="6"/>
  <c r="AC48" i="6"/>
  <c r="AD18" i="6"/>
  <c r="AD25" i="4"/>
  <c r="AD34" i="4"/>
  <c r="AD34" i="2"/>
  <c r="Y52" i="2"/>
  <c r="Y53" i="2" s="1"/>
  <c r="AA51" i="4"/>
  <c r="AA52" i="4" s="1"/>
  <c r="AA43" i="4"/>
  <c r="AD34" i="6"/>
  <c r="AD17" i="6"/>
  <c r="AE15" i="6"/>
  <c r="AE15" i="4"/>
  <c r="AE15" i="2"/>
  <c r="AE6" i="2"/>
  <c r="AC51" i="4"/>
  <c r="AC48" i="4"/>
  <c r="AC52" i="4" s="1"/>
  <c r="AC37" i="4"/>
  <c r="AD5" i="6"/>
  <c r="AD10" i="6" s="1"/>
  <c r="AD13" i="6" s="1"/>
  <c r="AD25" i="6" s="1"/>
  <c r="AD28" i="6" s="1"/>
  <c r="AD26" i="4"/>
  <c r="AD18" i="4"/>
  <c r="AD20" i="4" s="1"/>
  <c r="AD8" i="4"/>
  <c r="AE6" i="4"/>
  <c r="AE5" i="4" s="1"/>
  <c r="AE7" i="4"/>
  <c r="AE17" i="4" s="1"/>
  <c r="AE33" i="2"/>
  <c r="AG33" i="3"/>
  <c r="AH41" i="4" s="1"/>
  <c r="AH42" i="4" s="1"/>
  <c r="AG33" i="5"/>
  <c r="AH41" i="6"/>
  <c r="AH42" i="6" s="1"/>
  <c r="AE32" i="2"/>
  <c r="AE38" i="2"/>
  <c r="AE31" i="4"/>
  <c r="AE27" i="4"/>
  <c r="AE38" i="4"/>
  <c r="AE32" i="4"/>
  <c r="AE22" i="4"/>
  <c r="AE33" i="4"/>
  <c r="AE27" i="2"/>
  <c r="AE5" i="2"/>
  <c r="AE10" i="2" s="1"/>
  <c r="AE31" i="2"/>
  <c r="AE34" i="2" s="1"/>
  <c r="AE7" i="2"/>
  <c r="AE22" i="2"/>
  <c r="AG1" i="4"/>
  <c r="AG1" i="6"/>
  <c r="AE6" i="6"/>
  <c r="AE7" i="6"/>
  <c r="AE17" i="6" s="1"/>
  <c r="AE5" i="6"/>
  <c r="AE10" i="6" s="1"/>
  <c r="AE13" i="6" s="1"/>
  <c r="AE31" i="6"/>
  <c r="AE32" i="6"/>
  <c r="AE18" i="6"/>
  <c r="AE33" i="6"/>
  <c r="AE22" i="6"/>
  <c r="AE26" i="6" s="1"/>
  <c r="AE38" i="6"/>
  <c r="AE27" i="6"/>
  <c r="AE19" i="6"/>
  <c r="AF3" i="2"/>
  <c r="AF3" i="6"/>
  <c r="AF3" i="4"/>
  <c r="AC44" i="4"/>
  <c r="AC45" i="4"/>
  <c r="AE19" i="4"/>
  <c r="AD12" i="2"/>
  <c r="AD13" i="2" s="1"/>
  <c r="AD25" i="2" s="1"/>
  <c r="AD28" i="2" s="1"/>
  <c r="AD19" i="2"/>
  <c r="AD18" i="2"/>
  <c r="AC13" i="2"/>
  <c r="AE19" i="2"/>
  <c r="AB39" i="2"/>
  <c r="AB51" i="2" s="1"/>
  <c r="AB55" i="2" s="1"/>
  <c r="AB37" i="2"/>
  <c r="AE26" i="2"/>
  <c r="AE18" i="2"/>
  <c r="AD20" i="2"/>
  <c r="AG12" i="1"/>
  <c r="AF13" i="1"/>
  <c r="AF14" i="1" s="1"/>
  <c r="AG1" i="2"/>
  <c r="AH41" i="2"/>
  <c r="AH34" i="1"/>
  <c r="AC55" i="4" l="1"/>
  <c r="AC53" i="4"/>
  <c r="AA55" i="4"/>
  <c r="AA53" i="4"/>
  <c r="AE26" i="4"/>
  <c r="AD36" i="6"/>
  <c r="AD39" i="6" s="1"/>
  <c r="AD53" i="6" s="1"/>
  <c r="AB51" i="4"/>
  <c r="AB43" i="4"/>
  <c r="AB43" i="6"/>
  <c r="AB53" i="6"/>
  <c r="AB54" i="6" s="1"/>
  <c r="AB56" i="6" s="1"/>
  <c r="AD36" i="2"/>
  <c r="AD39" i="2" s="1"/>
  <c r="AD51" i="2" s="1"/>
  <c r="AE18" i="4"/>
  <c r="AE20" i="4" s="1"/>
  <c r="AE8" i="6"/>
  <c r="AB52" i="2"/>
  <c r="AB53" i="2" s="1"/>
  <c r="AB52" i="4"/>
  <c r="AE11" i="6"/>
  <c r="AE34" i="4"/>
  <c r="AE12" i="6"/>
  <c r="AA45" i="4"/>
  <c r="AA44" i="4"/>
  <c r="AE8" i="4"/>
  <c r="AE11" i="4" s="1"/>
  <c r="AE20" i="6"/>
  <c r="AD20" i="6"/>
  <c r="AD28" i="4"/>
  <c r="AD36" i="4" s="1"/>
  <c r="AC43" i="6"/>
  <c r="AC53" i="6"/>
  <c r="AC54" i="6" s="1"/>
  <c r="AC56" i="6" s="1"/>
  <c r="AF15" i="6"/>
  <c r="AF15" i="4"/>
  <c r="AF15" i="2"/>
  <c r="AF6" i="2"/>
  <c r="AD37" i="6"/>
  <c r="AE25" i="6"/>
  <c r="AE28" i="6" s="1"/>
  <c r="AE12" i="4"/>
  <c r="AE10" i="4"/>
  <c r="AE13" i="4" s="1"/>
  <c r="AE25" i="4" s="1"/>
  <c r="AE28" i="4" s="1"/>
  <c r="AD48" i="6"/>
  <c r="AD54" i="6" s="1"/>
  <c r="AD56" i="6" s="1"/>
  <c r="AD43" i="6"/>
  <c r="AD44" i="6" s="1"/>
  <c r="AD12" i="4"/>
  <c r="AD11" i="4"/>
  <c r="AD57" i="6"/>
  <c r="AE8" i="2"/>
  <c r="AD11" i="6"/>
  <c r="AE34" i="6"/>
  <c r="AE17" i="2"/>
  <c r="AE20" i="2" s="1"/>
  <c r="AD12" i="6"/>
  <c r="AF7" i="4"/>
  <c r="AF18" i="4" s="1"/>
  <c r="AF6" i="4"/>
  <c r="AF5" i="4" s="1"/>
  <c r="AF33" i="2"/>
  <c r="AH33" i="3"/>
  <c r="AI41" i="4" s="1"/>
  <c r="AI42" i="4" s="1"/>
  <c r="AH33" i="5"/>
  <c r="AI41" i="6"/>
  <c r="AI42" i="6" s="1"/>
  <c r="AF27" i="2"/>
  <c r="AF38" i="2"/>
  <c r="AF33" i="4"/>
  <c r="AF17" i="4"/>
  <c r="AF31" i="4"/>
  <c r="AF27" i="4"/>
  <c r="AF38" i="4"/>
  <c r="AF32" i="4"/>
  <c r="AF22" i="4"/>
  <c r="AF22" i="2"/>
  <c r="AF7" i="2"/>
  <c r="AF17" i="2" s="1"/>
  <c r="AF32" i="2"/>
  <c r="AF22" i="6"/>
  <c r="AF38" i="6"/>
  <c r="AF6" i="6"/>
  <c r="AF5" i="6" s="1"/>
  <c r="AF10" i="6" s="1"/>
  <c r="AF13" i="6" s="1"/>
  <c r="AF32" i="6"/>
  <c r="AF34" i="6" s="1"/>
  <c r="AF27" i="6"/>
  <c r="AF31" i="6"/>
  <c r="AF33" i="6"/>
  <c r="AF7" i="6"/>
  <c r="AG3" i="2"/>
  <c r="AG3" i="6"/>
  <c r="AG3" i="4"/>
  <c r="AF5" i="2"/>
  <c r="AF10" i="2" s="1"/>
  <c r="AF31" i="2"/>
  <c r="AH1" i="4"/>
  <c r="AH1" i="6"/>
  <c r="AF8" i="4"/>
  <c r="AF19" i="4"/>
  <c r="AF26" i="4"/>
  <c r="AC25" i="2"/>
  <c r="AC28" i="2" s="1"/>
  <c r="AC36" i="2" s="1"/>
  <c r="AC39" i="2" s="1"/>
  <c r="AC51" i="2" s="1"/>
  <c r="AE13" i="2"/>
  <c r="AE25" i="2" s="1"/>
  <c r="AE28" i="2" s="1"/>
  <c r="AE36" i="2" s="1"/>
  <c r="AD48" i="2"/>
  <c r="AD37" i="2"/>
  <c r="AF8" i="2"/>
  <c r="AF19" i="2"/>
  <c r="AF26" i="2"/>
  <c r="AI41" i="2"/>
  <c r="AI34" i="1"/>
  <c r="AH1" i="2"/>
  <c r="AG13" i="1"/>
  <c r="AG14" i="1" s="1"/>
  <c r="AH12" i="1"/>
  <c r="AB55" i="4" l="1"/>
  <c r="AB53" i="4"/>
  <c r="AF25" i="6"/>
  <c r="AB44" i="4"/>
  <c r="AB45" i="4"/>
  <c r="AF12" i="2"/>
  <c r="AF8" i="6"/>
  <c r="AF34" i="4"/>
  <c r="AE36" i="6"/>
  <c r="AE39" i="6" s="1"/>
  <c r="AB45" i="6"/>
  <c r="AB44" i="6"/>
  <c r="AC45" i="6"/>
  <c r="AC44" i="6"/>
  <c r="AF20" i="4"/>
  <c r="AF34" i="2"/>
  <c r="AD39" i="4"/>
  <c r="AD37" i="4"/>
  <c r="AD48" i="4"/>
  <c r="AD55" i="2"/>
  <c r="AD52" i="2"/>
  <c r="AD53" i="2" s="1"/>
  <c r="AF11" i="6"/>
  <c r="AE36" i="4"/>
  <c r="AE39" i="4" s="1"/>
  <c r="AE43" i="4" s="1"/>
  <c r="AE45" i="4" s="1"/>
  <c r="AG15" i="6"/>
  <c r="AG15" i="4"/>
  <c r="AG6" i="2"/>
  <c r="AG5" i="2" s="1"/>
  <c r="AG10" i="2" s="1"/>
  <c r="AD45" i="6"/>
  <c r="AG15" i="2"/>
  <c r="AE57" i="6"/>
  <c r="AF12" i="6"/>
  <c r="AF10" i="4"/>
  <c r="AF13" i="4" s="1"/>
  <c r="AF12" i="4"/>
  <c r="AF11" i="4"/>
  <c r="AF26" i="6"/>
  <c r="AF28" i="6" s="1"/>
  <c r="AF36" i="6" s="1"/>
  <c r="AF18" i="6"/>
  <c r="AF17" i="6"/>
  <c r="AF19" i="6"/>
  <c r="AE11" i="2"/>
  <c r="AE12" i="2"/>
  <c r="AG6" i="4"/>
  <c r="AG7" i="4"/>
  <c r="AG26" i="4" s="1"/>
  <c r="AI33" i="3"/>
  <c r="AJ41" i="4" s="1"/>
  <c r="AJ42" i="4" s="1"/>
  <c r="AI33" i="5"/>
  <c r="AJ41" i="6"/>
  <c r="AJ42" i="6" s="1"/>
  <c r="AG27" i="2"/>
  <c r="AG38" i="2"/>
  <c r="AG38" i="4"/>
  <c r="AG32" i="4"/>
  <c r="AG33" i="4"/>
  <c r="AG31" i="4"/>
  <c r="AG22" i="4"/>
  <c r="AG27" i="4"/>
  <c r="AG33" i="2"/>
  <c r="AG22" i="2"/>
  <c r="AG7" i="2"/>
  <c r="AG17" i="2" s="1"/>
  <c r="AG32" i="2"/>
  <c r="AG34" i="2" s="1"/>
  <c r="AG31" i="2"/>
  <c r="AH3" i="2"/>
  <c r="AH3" i="6"/>
  <c r="AH3" i="4"/>
  <c r="AG31" i="6"/>
  <c r="AG38" i="6"/>
  <c r="AG32" i="6"/>
  <c r="AG22" i="6"/>
  <c r="AG6" i="6"/>
  <c r="AG5" i="6" s="1"/>
  <c r="AG10" i="6" s="1"/>
  <c r="AG13" i="6" s="1"/>
  <c r="AG7" i="6"/>
  <c r="AG33" i="6"/>
  <c r="AG27" i="6"/>
  <c r="AI1" i="6"/>
  <c r="AI1" i="4"/>
  <c r="AG5" i="4"/>
  <c r="AG10" i="4" s="1"/>
  <c r="AG13" i="4" s="1"/>
  <c r="AG25" i="4" s="1"/>
  <c r="AG28" i="4" s="1"/>
  <c r="AG8" i="4"/>
  <c r="AG11" i="4" s="1"/>
  <c r="AF57" i="6"/>
  <c r="AF18" i="2"/>
  <c r="AC48" i="2"/>
  <c r="AC37" i="2"/>
  <c r="AF11" i="2"/>
  <c r="AF13" i="2" s="1"/>
  <c r="AF25" i="2" s="1"/>
  <c r="AF28" i="2" s="1"/>
  <c r="AF36" i="2" s="1"/>
  <c r="AF39" i="2" s="1"/>
  <c r="AF51" i="2" s="1"/>
  <c r="AF20" i="2"/>
  <c r="AE39" i="2"/>
  <c r="AE51" i="2" s="1"/>
  <c r="AE37" i="2"/>
  <c r="AE48" i="2"/>
  <c r="AI1" i="2"/>
  <c r="AH13" i="1"/>
  <c r="AH14" i="1" s="1"/>
  <c r="AI12" i="1"/>
  <c r="AJ41" i="2"/>
  <c r="AJ34" i="1"/>
  <c r="AE37" i="6" l="1"/>
  <c r="AE48" i="6"/>
  <c r="AG34" i="4"/>
  <c r="AG36" i="4" s="1"/>
  <c r="AE53" i="6"/>
  <c r="AE43" i="6"/>
  <c r="AE52" i="2"/>
  <c r="AE53" i="2" s="1"/>
  <c r="AE44" i="4"/>
  <c r="AE48" i="4"/>
  <c r="AE54" i="6"/>
  <c r="AE56" i="6" s="1"/>
  <c r="AE37" i="4"/>
  <c r="AF39" i="6"/>
  <c r="AF37" i="6"/>
  <c r="AF48" i="6"/>
  <c r="AC55" i="2"/>
  <c r="AC52" i="2"/>
  <c r="AC53" i="2" s="1"/>
  <c r="AG18" i="4"/>
  <c r="AG20" i="4" s="1"/>
  <c r="AG26" i="2"/>
  <c r="AG12" i="4"/>
  <c r="AG25" i="6"/>
  <c r="AD52" i="4"/>
  <c r="AD51" i="4"/>
  <c r="AD43" i="4"/>
  <c r="AG8" i="2"/>
  <c r="AG18" i="2" s="1"/>
  <c r="AG20" i="2" s="1"/>
  <c r="AG8" i="6"/>
  <c r="AG12" i="6" s="1"/>
  <c r="AG17" i="4"/>
  <c r="AE51" i="4"/>
  <c r="AH15" i="6"/>
  <c r="AH15" i="4"/>
  <c r="AH6" i="2"/>
  <c r="AH5" i="2" s="1"/>
  <c r="AH10" i="2" s="1"/>
  <c r="AH15" i="2"/>
  <c r="AF25" i="4"/>
  <c r="AF28" i="4" s="1"/>
  <c r="AF36" i="4" s="1"/>
  <c r="AG19" i="4"/>
  <c r="AG17" i="6"/>
  <c r="AG34" i="6"/>
  <c r="AF20" i="6"/>
  <c r="AG19" i="6"/>
  <c r="AG26" i="6"/>
  <c r="AG18" i="6"/>
  <c r="AH6" i="4"/>
  <c r="AH5" i="4" s="1"/>
  <c r="AH10" i="4" s="1"/>
  <c r="AH13" i="4" s="1"/>
  <c r="AH7" i="4"/>
  <c r="AH8" i="4" s="1"/>
  <c r="AJ33" i="3"/>
  <c r="AK41" i="4" s="1"/>
  <c r="AK42" i="4" s="1"/>
  <c r="AJ33" i="5"/>
  <c r="AK41" i="6"/>
  <c r="AK42" i="6" s="1"/>
  <c r="AH33" i="2"/>
  <c r="AH38" i="2"/>
  <c r="AH31" i="4"/>
  <c r="AH27" i="4"/>
  <c r="AH38" i="4"/>
  <c r="AH32" i="4"/>
  <c r="AH22" i="4"/>
  <c r="AH33" i="4"/>
  <c r="AH17" i="4"/>
  <c r="AH31" i="2"/>
  <c r="AH32" i="2"/>
  <c r="AE55" i="2"/>
  <c r="AH22" i="2"/>
  <c r="AH26" i="2" s="1"/>
  <c r="AH27" i="2"/>
  <c r="AH7" i="2"/>
  <c r="AI3" i="2"/>
  <c r="AI3" i="6"/>
  <c r="AI3" i="4"/>
  <c r="AH19" i="4"/>
  <c r="AH18" i="4"/>
  <c r="AJ1" i="6"/>
  <c r="AJ1" i="4"/>
  <c r="AH6" i="6"/>
  <c r="AH5" i="6" s="1"/>
  <c r="AH10" i="6" s="1"/>
  <c r="AH13" i="6" s="1"/>
  <c r="AH33" i="6"/>
  <c r="AH32" i="6"/>
  <c r="AH31" i="6"/>
  <c r="AH27" i="6"/>
  <c r="AH22" i="6"/>
  <c r="AH7" i="6"/>
  <c r="AH38" i="6"/>
  <c r="AG57" i="6"/>
  <c r="AG19" i="2"/>
  <c r="AF48" i="2"/>
  <c r="AF37" i="2"/>
  <c r="AJ12" i="1"/>
  <c r="AJ1" i="2"/>
  <c r="AI13" i="1"/>
  <c r="AI14" i="1" s="1"/>
  <c r="AK41" i="2"/>
  <c r="AK34" i="1"/>
  <c r="AD55" i="4" l="1"/>
  <c r="AD53" i="4"/>
  <c r="AG39" i="4"/>
  <c r="AG37" i="4"/>
  <c r="AG48" i="4"/>
  <c r="AH26" i="4"/>
  <c r="AE52" i="4"/>
  <c r="AG11" i="6"/>
  <c r="AE44" i="6"/>
  <c r="AE45" i="6"/>
  <c r="AH8" i="6"/>
  <c r="AH12" i="4"/>
  <c r="AH8" i="2"/>
  <c r="AH11" i="2" s="1"/>
  <c r="AD45" i="4"/>
  <c r="AD44" i="4"/>
  <c r="AG28" i="6"/>
  <c r="AG36" i="6" s="1"/>
  <c r="AH20" i="4"/>
  <c r="AF55" i="2"/>
  <c r="AF52" i="2"/>
  <c r="AF53" i="2" s="1"/>
  <c r="AG11" i="2"/>
  <c r="AH34" i="6"/>
  <c r="AG12" i="2"/>
  <c r="AH34" i="2"/>
  <c r="AF43" i="6"/>
  <c r="AF53" i="6"/>
  <c r="AF54" i="6" s="1"/>
  <c r="AF56" i="6" s="1"/>
  <c r="AI15" i="6"/>
  <c r="AI15" i="4"/>
  <c r="AI6" i="2"/>
  <c r="AI15" i="2"/>
  <c r="AH11" i="4"/>
  <c r="AH25" i="6"/>
  <c r="AH25" i="4"/>
  <c r="AH12" i="6"/>
  <c r="AH17" i="6"/>
  <c r="AH18" i="6"/>
  <c r="AH17" i="2"/>
  <c r="AH26" i="6"/>
  <c r="AH11" i="6"/>
  <c r="AH34" i="4"/>
  <c r="AG20" i="6"/>
  <c r="AI32" i="2"/>
  <c r="AH19" i="6"/>
  <c r="AF39" i="4"/>
  <c r="AF48" i="4"/>
  <c r="AF37" i="4"/>
  <c r="AI7" i="2"/>
  <c r="AI17" i="2" s="1"/>
  <c r="AI22" i="2"/>
  <c r="AI6" i="4"/>
  <c r="AI5" i="4" s="1"/>
  <c r="AI10" i="4" s="1"/>
  <c r="AI13" i="4" s="1"/>
  <c r="AI7" i="4"/>
  <c r="AK33" i="3"/>
  <c r="AL41" i="4" s="1"/>
  <c r="AL42" i="4" s="1"/>
  <c r="AK33" i="5"/>
  <c r="AL41" i="6"/>
  <c r="AL42" i="6" s="1"/>
  <c r="AI33" i="2"/>
  <c r="AI11" i="2" s="1"/>
  <c r="AI38" i="2"/>
  <c r="AI31" i="4"/>
  <c r="AI27" i="4"/>
  <c r="AI38" i="4"/>
  <c r="AI32" i="4"/>
  <c r="AI22" i="4"/>
  <c r="AI33" i="4"/>
  <c r="AI5" i="2"/>
  <c r="AI10" i="2" s="1"/>
  <c r="AI31" i="2"/>
  <c r="AI27" i="2"/>
  <c r="AI32" i="6"/>
  <c r="AI7" i="6"/>
  <c r="AI8" i="6" s="1"/>
  <c r="AI11" i="6" s="1"/>
  <c r="AI6" i="6"/>
  <c r="AI33" i="6"/>
  <c r="AI27" i="6"/>
  <c r="AI31" i="6"/>
  <c r="AI34" i="6" s="1"/>
  <c r="AI22" i="6"/>
  <c r="AI5" i="6"/>
  <c r="AI10" i="6" s="1"/>
  <c r="AI13" i="6" s="1"/>
  <c r="AI38" i="6"/>
  <c r="AK1" i="6"/>
  <c r="AK1" i="4"/>
  <c r="AH57" i="6"/>
  <c r="AJ3" i="2"/>
  <c r="AJ3" i="4"/>
  <c r="AJ3" i="6"/>
  <c r="AI19" i="4"/>
  <c r="AG13" i="2"/>
  <c r="AG25" i="2" s="1"/>
  <c r="AG28" i="2" s="1"/>
  <c r="AG36" i="2" s="1"/>
  <c r="AG39" i="2" s="1"/>
  <c r="AG51" i="2" s="1"/>
  <c r="AI8" i="2"/>
  <c r="AH18" i="2"/>
  <c r="AH19" i="2"/>
  <c r="AH12" i="2"/>
  <c r="AH13" i="2" s="1"/>
  <c r="AK1" i="2"/>
  <c r="AK12" i="1"/>
  <c r="AJ13" i="1"/>
  <c r="AJ14" i="1" s="1"/>
  <c r="AL41" i="2"/>
  <c r="AL34" i="1"/>
  <c r="AE55" i="4" l="1"/>
  <c r="AE53" i="4"/>
  <c r="AH28" i="4"/>
  <c r="AH36" i="4" s="1"/>
  <c r="AH39" i="4" s="1"/>
  <c r="AH51" i="4" s="1"/>
  <c r="AG52" i="4"/>
  <c r="AG51" i="4"/>
  <c r="AG43" i="4"/>
  <c r="AI18" i="2"/>
  <c r="AI26" i="4"/>
  <c r="AI34" i="2"/>
  <c r="AG39" i="6"/>
  <c r="AG48" i="6"/>
  <c r="AG37" i="6"/>
  <c r="AF44" i="6"/>
  <c r="AF45" i="6"/>
  <c r="AI19" i="2"/>
  <c r="AI20" i="2" s="1"/>
  <c r="AI26" i="2"/>
  <c r="AH20" i="2"/>
  <c r="AI34" i="4"/>
  <c r="AH28" i="6"/>
  <c r="AH36" i="6" s="1"/>
  <c r="AH39" i="6" s="1"/>
  <c r="AH53" i="6" s="1"/>
  <c r="AJ15" i="6"/>
  <c r="AJ15" i="4"/>
  <c r="AJ15" i="2"/>
  <c r="AJ6" i="2"/>
  <c r="AI25" i="6"/>
  <c r="AI25" i="4"/>
  <c r="AI8" i="4"/>
  <c r="AI11" i="4" s="1"/>
  <c r="AI12" i="6"/>
  <c r="AI19" i="6"/>
  <c r="AI18" i="6"/>
  <c r="AI17" i="6"/>
  <c r="AI26" i="6"/>
  <c r="AI17" i="4"/>
  <c r="AF51" i="4"/>
  <c r="AF52" i="4" s="1"/>
  <c r="AF43" i="4"/>
  <c r="AI12" i="2"/>
  <c r="AI18" i="4"/>
  <c r="AH20" i="6"/>
  <c r="AJ7" i="4"/>
  <c r="AJ6" i="4"/>
  <c r="AJ5" i="4" s="1"/>
  <c r="AJ10" i="4" s="1"/>
  <c r="AJ13" i="4" s="1"/>
  <c r="AJ5" i="2"/>
  <c r="AJ10" i="2" s="1"/>
  <c r="AJ31" i="2"/>
  <c r="AL33" i="5"/>
  <c r="AL33" i="3"/>
  <c r="AM41" i="4" s="1"/>
  <c r="AM42" i="4" s="1"/>
  <c r="AM41" i="6"/>
  <c r="AM42" i="6" s="1"/>
  <c r="AJ32" i="2"/>
  <c r="AJ38" i="2"/>
  <c r="AJ33" i="4"/>
  <c r="AJ31" i="4"/>
  <c r="AJ27" i="4"/>
  <c r="AJ22" i="4"/>
  <c r="AJ38" i="4"/>
  <c r="AJ32" i="4"/>
  <c r="AJ22" i="2"/>
  <c r="AJ7" i="2"/>
  <c r="AJ17" i="2" s="1"/>
  <c r="AJ33" i="2"/>
  <c r="AJ34" i="2" s="1"/>
  <c r="AJ27" i="2"/>
  <c r="AK3" i="2"/>
  <c r="AK3" i="6"/>
  <c r="AK3" i="4"/>
  <c r="AJ22" i="6"/>
  <c r="AJ6" i="6"/>
  <c r="AJ5" i="6" s="1"/>
  <c r="AJ10" i="6" s="1"/>
  <c r="AJ13" i="6" s="1"/>
  <c r="AJ7" i="6"/>
  <c r="AJ17" i="6" s="1"/>
  <c r="AJ33" i="6"/>
  <c r="AJ27" i="6"/>
  <c r="AJ31" i="6"/>
  <c r="AJ38" i="6"/>
  <c r="AJ32" i="6"/>
  <c r="AL1" i="6"/>
  <c r="AL1" i="4"/>
  <c r="AJ34" i="4"/>
  <c r="AG48" i="2"/>
  <c r="AG37" i="2"/>
  <c r="AH25" i="2"/>
  <c r="AH28" i="2" s="1"/>
  <c r="AH36" i="2" s="1"/>
  <c r="AH37" i="2" s="1"/>
  <c r="AI13" i="2"/>
  <c r="AI25" i="2" s="1"/>
  <c r="AI28" i="2" s="1"/>
  <c r="AI36" i="2" s="1"/>
  <c r="AK13" i="1"/>
  <c r="AK14" i="1" s="1"/>
  <c r="AL1" i="2"/>
  <c r="AL12" i="1"/>
  <c r="AM41" i="2"/>
  <c r="AM34" i="1"/>
  <c r="AF55" i="4" l="1"/>
  <c r="AF53" i="4"/>
  <c r="AH43" i="4"/>
  <c r="AH44" i="4" s="1"/>
  <c r="AG55" i="4"/>
  <c r="AG53" i="4"/>
  <c r="AH48" i="4"/>
  <c r="AH52" i="4" s="1"/>
  <c r="AH37" i="6"/>
  <c r="AG44" i="4"/>
  <c r="AG45" i="4"/>
  <c r="AJ26" i="4"/>
  <c r="AI20" i="6"/>
  <c r="AH37" i="4"/>
  <c r="AH48" i="6"/>
  <c r="AH54" i="6" s="1"/>
  <c r="AH56" i="6" s="1"/>
  <c r="AH43" i="6"/>
  <c r="AH44" i="6" s="1"/>
  <c r="AG55" i="2"/>
  <c r="AG52" i="2"/>
  <c r="AG53" i="2" s="1"/>
  <c r="AG53" i="6"/>
  <c r="AG54" i="6" s="1"/>
  <c r="AG56" i="6" s="1"/>
  <c r="AG43" i="6"/>
  <c r="AJ18" i="4"/>
  <c r="AJ17" i="4"/>
  <c r="AI28" i="4"/>
  <c r="AI36" i="4" s="1"/>
  <c r="AI37" i="4" s="1"/>
  <c r="AJ19" i="4"/>
  <c r="AJ18" i="6"/>
  <c r="AJ25" i="4"/>
  <c r="AJ28" i="4" s="1"/>
  <c r="AJ36" i="4" s="1"/>
  <c r="AJ39" i="4" s="1"/>
  <c r="AJ43" i="4" s="1"/>
  <c r="AJ8" i="4"/>
  <c r="AJ12" i="4" s="1"/>
  <c r="AI28" i="6"/>
  <c r="AI36" i="6" s="1"/>
  <c r="AI39" i="6" s="1"/>
  <c r="AI53" i="6" s="1"/>
  <c r="AK15" i="6"/>
  <c r="AK15" i="4"/>
  <c r="AK6" i="2"/>
  <c r="AH45" i="6"/>
  <c r="AH45" i="4"/>
  <c r="AK15" i="2"/>
  <c r="AI57" i="6"/>
  <c r="AJ25" i="6"/>
  <c r="AJ28" i="6" s="1"/>
  <c r="AJ36" i="6" s="1"/>
  <c r="AJ39" i="6" s="1"/>
  <c r="AJ53" i="6" s="1"/>
  <c r="AI20" i="4"/>
  <c r="AJ8" i="6"/>
  <c r="AJ11" i="6" s="1"/>
  <c r="AJ26" i="2"/>
  <c r="AJ19" i="6"/>
  <c r="AJ20" i="6" s="1"/>
  <c r="AJ26" i="6"/>
  <c r="AJ34" i="6"/>
  <c r="AF45" i="4"/>
  <c r="AF44" i="4"/>
  <c r="AI12" i="4"/>
  <c r="AJ8" i="2"/>
  <c r="AJ11" i="2" s="1"/>
  <c r="AK6" i="4"/>
  <c r="AK5" i="4" s="1"/>
  <c r="AK10" i="4" s="1"/>
  <c r="AK13" i="4" s="1"/>
  <c r="AK25" i="4" s="1"/>
  <c r="AK7" i="4"/>
  <c r="AK18" i="4" s="1"/>
  <c r="AM33" i="5"/>
  <c r="AM33" i="3"/>
  <c r="AN41" i="4" s="1"/>
  <c r="AN42" i="4" s="1"/>
  <c r="AN41" i="6"/>
  <c r="AN42" i="6" s="1"/>
  <c r="AK38" i="2"/>
  <c r="AK38" i="4"/>
  <c r="AK32" i="4"/>
  <c r="AK33" i="4"/>
  <c r="AK27" i="4"/>
  <c r="AK31" i="4"/>
  <c r="AK34" i="4" s="1"/>
  <c r="AK22" i="4"/>
  <c r="AK31" i="2"/>
  <c r="AK22" i="2"/>
  <c r="AK7" i="2"/>
  <c r="AK33" i="2"/>
  <c r="AK27" i="2"/>
  <c r="AK5" i="2"/>
  <c r="AK10" i="2" s="1"/>
  <c r="AK32" i="2"/>
  <c r="AM1" i="6"/>
  <c r="AM1" i="4"/>
  <c r="AK22" i="6"/>
  <c r="AK31" i="6"/>
  <c r="AK38" i="6"/>
  <c r="AK6" i="6"/>
  <c r="AK5" i="6" s="1"/>
  <c r="AK10" i="6" s="1"/>
  <c r="AK13" i="6" s="1"/>
  <c r="AK25" i="6" s="1"/>
  <c r="AK32" i="6"/>
  <c r="AK27" i="6"/>
  <c r="AK7" i="6"/>
  <c r="AK18" i="6" s="1"/>
  <c r="AK33" i="6"/>
  <c r="AL3" i="2"/>
  <c r="AL3" i="6"/>
  <c r="AL3" i="4"/>
  <c r="AH48" i="2"/>
  <c r="AJ19" i="2"/>
  <c r="AJ18" i="2"/>
  <c r="AH39" i="2"/>
  <c r="AH51" i="2" s="1"/>
  <c r="AI39" i="2"/>
  <c r="AI51" i="2" s="1"/>
  <c r="AI48" i="2"/>
  <c r="AJ12" i="2"/>
  <c r="AJ13" i="2" s="1"/>
  <c r="AI37" i="2"/>
  <c r="AK8" i="2"/>
  <c r="AL13" i="1"/>
  <c r="AL14" i="1" s="1"/>
  <c r="AM12" i="1"/>
  <c r="AM1" i="2"/>
  <c r="AN41" i="2"/>
  <c r="AN34" i="1"/>
  <c r="AJ48" i="4" l="1"/>
  <c r="AH55" i="4"/>
  <c r="AH53" i="4"/>
  <c r="AJ51" i="4"/>
  <c r="AJ37" i="4"/>
  <c r="AI37" i="6"/>
  <c r="AI48" i="6"/>
  <c r="AI54" i="6" s="1"/>
  <c r="AI56" i="6" s="1"/>
  <c r="AI43" i="6"/>
  <c r="AI45" i="6" s="1"/>
  <c r="AK17" i="6"/>
  <c r="AK11" i="2"/>
  <c r="AH52" i="2"/>
  <c r="AH53" i="2" s="1"/>
  <c r="AK19" i="6"/>
  <c r="AK26" i="6"/>
  <c r="AK26" i="2"/>
  <c r="AI52" i="2"/>
  <c r="AI53" i="2" s="1"/>
  <c r="AJ52" i="4"/>
  <c r="AJ11" i="4"/>
  <c r="AJ20" i="4"/>
  <c r="AG45" i="6"/>
  <c r="AG44" i="6"/>
  <c r="AK20" i="6"/>
  <c r="AI39" i="4"/>
  <c r="AI48" i="4"/>
  <c r="AK28" i="6"/>
  <c r="AK34" i="2"/>
  <c r="AL15" i="6"/>
  <c r="AL15" i="4"/>
  <c r="AL6" i="2"/>
  <c r="AL15" i="2"/>
  <c r="AJ37" i="6"/>
  <c r="AK8" i="6"/>
  <c r="AK11" i="6" s="1"/>
  <c r="AK17" i="2"/>
  <c r="AK26" i="4"/>
  <c r="AK28" i="4" s="1"/>
  <c r="AK36" i="4" s="1"/>
  <c r="AK17" i="4"/>
  <c r="AK8" i="4"/>
  <c r="AK12" i="4" s="1"/>
  <c r="AK19" i="4"/>
  <c r="AJ43" i="6"/>
  <c r="AJ45" i="6" s="1"/>
  <c r="AJ48" i="6"/>
  <c r="AJ54" i="6" s="1"/>
  <c r="AJ56" i="6" s="1"/>
  <c r="AK34" i="6"/>
  <c r="AJ57" i="6"/>
  <c r="AJ12" i="6"/>
  <c r="AL6" i="4"/>
  <c r="AL5" i="4" s="1"/>
  <c r="AL10" i="4" s="1"/>
  <c r="AL13" i="4" s="1"/>
  <c r="AL25" i="4" s="1"/>
  <c r="AL7" i="4"/>
  <c r="AL17" i="4" s="1"/>
  <c r="AN33" i="3"/>
  <c r="AO41" i="4" s="1"/>
  <c r="AO42" i="4" s="1"/>
  <c r="AN33" i="5"/>
  <c r="AO41" i="6"/>
  <c r="AO42" i="6" s="1"/>
  <c r="AL27" i="2"/>
  <c r="AL38" i="2"/>
  <c r="AL31" i="4"/>
  <c r="AL38" i="4"/>
  <c r="AL32" i="4"/>
  <c r="AL22" i="4"/>
  <c r="AL33" i="4"/>
  <c r="AL27" i="4"/>
  <c r="AI55" i="2"/>
  <c r="AH55" i="2"/>
  <c r="AL31" i="2"/>
  <c r="AL22" i="2"/>
  <c r="AL7" i="2"/>
  <c r="AL26" i="2" s="1"/>
  <c r="AL32" i="2"/>
  <c r="AL34" i="2" s="1"/>
  <c r="AL5" i="2"/>
  <c r="AL10" i="2" s="1"/>
  <c r="AM3" i="2"/>
  <c r="AM3" i="6"/>
  <c r="AM3" i="4"/>
  <c r="AL18" i="4"/>
  <c r="AK57" i="6"/>
  <c r="AN1" i="6"/>
  <c r="AN1" i="4"/>
  <c r="AJ44" i="4"/>
  <c r="AJ45" i="4"/>
  <c r="AL33" i="2"/>
  <c r="AL6" i="6"/>
  <c r="AL31" i="6"/>
  <c r="AL33" i="6"/>
  <c r="AL34" i="6" s="1"/>
  <c r="AL38" i="6"/>
  <c r="AL32" i="6"/>
  <c r="AL27" i="6"/>
  <c r="AL22" i="6"/>
  <c r="AL7" i="6"/>
  <c r="AL17" i="6" s="1"/>
  <c r="AJ20" i="2"/>
  <c r="AK19" i="2"/>
  <c r="AK18" i="2"/>
  <c r="AJ25" i="2"/>
  <c r="AJ28" i="2" s="1"/>
  <c r="AJ36" i="2" s="1"/>
  <c r="AK12" i="2"/>
  <c r="AK13" i="2" s="1"/>
  <c r="AO41" i="2"/>
  <c r="AO34" i="1"/>
  <c r="AN1" i="2"/>
  <c r="AM13" i="1"/>
  <c r="AM14" i="1" s="1"/>
  <c r="AN12" i="1"/>
  <c r="AI44" i="6" l="1"/>
  <c r="AJ55" i="4"/>
  <c r="AJ53" i="4"/>
  <c r="AL18" i="6"/>
  <c r="AL20" i="6" s="1"/>
  <c r="AL26" i="6"/>
  <c r="AL28" i="4"/>
  <c r="AL36" i="4" s="1"/>
  <c r="AL39" i="4" s="1"/>
  <c r="AL51" i="4" s="1"/>
  <c r="AK36" i="6"/>
  <c r="AK48" i="6" s="1"/>
  <c r="AL8" i="2"/>
  <c r="AL11" i="2" s="1"/>
  <c r="AL19" i="6"/>
  <c r="AL19" i="4"/>
  <c r="AL20" i="4" s="1"/>
  <c r="AK39" i="4"/>
  <c r="AK48" i="4"/>
  <c r="AK37" i="4"/>
  <c r="AK20" i="4"/>
  <c r="AI51" i="4"/>
  <c r="AI52" i="4" s="1"/>
  <c r="AI43" i="4"/>
  <c r="AM15" i="6"/>
  <c r="AM15" i="4"/>
  <c r="AM6" i="2"/>
  <c r="AM15" i="2"/>
  <c r="AJ44" i="6"/>
  <c r="AL34" i="4"/>
  <c r="AK12" i="6"/>
  <c r="AL8" i="6"/>
  <c r="AL5" i="6"/>
  <c r="AL10" i="6" s="1"/>
  <c r="AL13" i="6" s="1"/>
  <c r="AL25" i="6" s="1"/>
  <c r="AL28" i="6" s="1"/>
  <c r="AL36" i="6" s="1"/>
  <c r="AL39" i="6" s="1"/>
  <c r="AL53" i="6" s="1"/>
  <c r="AL17" i="2"/>
  <c r="AK11" i="4"/>
  <c r="AL26" i="4"/>
  <c r="AL8" i="4"/>
  <c r="AL11" i="4" s="1"/>
  <c r="AM6" i="4"/>
  <c r="AM7" i="4"/>
  <c r="AM26" i="4" s="1"/>
  <c r="AO33" i="3"/>
  <c r="AP41" i="4" s="1"/>
  <c r="AP42" i="4" s="1"/>
  <c r="AO33" i="5"/>
  <c r="AP41" i="6"/>
  <c r="AP42" i="6" s="1"/>
  <c r="AM38" i="2"/>
  <c r="AM31" i="4"/>
  <c r="AM27" i="4"/>
  <c r="AM38" i="4"/>
  <c r="AM32" i="4"/>
  <c r="AM34" i="4" s="1"/>
  <c r="AM22" i="4"/>
  <c r="AM33" i="4"/>
  <c r="AM22" i="2"/>
  <c r="AM5" i="2"/>
  <c r="AM10" i="2" s="1"/>
  <c r="AM7" i="2"/>
  <c r="AM17" i="2" s="1"/>
  <c r="AM32" i="2"/>
  <c r="AM27" i="2"/>
  <c r="AM33" i="2"/>
  <c r="AM31" i="2"/>
  <c r="AO1" i="6"/>
  <c r="AO1" i="4"/>
  <c r="AL57" i="6"/>
  <c r="AM7" i="6"/>
  <c r="AM19" i="6" s="1"/>
  <c r="AM6" i="6"/>
  <c r="AM5" i="6"/>
  <c r="AM10" i="6" s="1"/>
  <c r="AM13" i="6" s="1"/>
  <c r="AM25" i="6" s="1"/>
  <c r="AM18" i="6"/>
  <c r="AM34" i="6"/>
  <c r="AM31" i="6"/>
  <c r="AM22" i="6"/>
  <c r="AM26" i="6" s="1"/>
  <c r="AM33" i="6"/>
  <c r="AM38" i="6"/>
  <c r="AM32" i="6"/>
  <c r="AM27" i="6"/>
  <c r="AN3" i="2"/>
  <c r="AN3" i="6"/>
  <c r="AN3" i="4"/>
  <c r="AK20" i="2"/>
  <c r="AL12" i="2"/>
  <c r="AL13" i="2" s="1"/>
  <c r="AL25" i="2" s="1"/>
  <c r="AL28" i="2" s="1"/>
  <c r="AL36" i="2" s="1"/>
  <c r="AL19" i="2"/>
  <c r="AL18" i="2"/>
  <c r="AK25" i="2"/>
  <c r="AK28" i="2" s="1"/>
  <c r="AK36" i="2" s="1"/>
  <c r="AJ39" i="2"/>
  <c r="AJ51" i="2" s="1"/>
  <c r="AJ37" i="2"/>
  <c r="AJ48" i="2"/>
  <c r="AM26" i="2"/>
  <c r="AO1" i="2"/>
  <c r="AO12" i="1"/>
  <c r="AN13" i="1"/>
  <c r="AN14" i="1" s="1"/>
  <c r="AP41" i="2"/>
  <c r="AP34" i="1"/>
  <c r="AI55" i="4" l="1"/>
  <c r="AI53" i="4"/>
  <c r="AL43" i="4"/>
  <c r="AL44" i="4" s="1"/>
  <c r="AL48" i="4"/>
  <c r="AM28" i="6"/>
  <c r="AM36" i="6" s="1"/>
  <c r="AM39" i="6" s="1"/>
  <c r="AM43" i="6" s="1"/>
  <c r="AM8" i="2"/>
  <c r="AM12" i="2" s="1"/>
  <c r="AM18" i="4"/>
  <c r="AM17" i="4"/>
  <c r="AM8" i="4"/>
  <c r="AK39" i="6"/>
  <c r="AK37" i="6"/>
  <c r="AL52" i="4"/>
  <c r="AM19" i="4"/>
  <c r="AL37" i="4"/>
  <c r="AM34" i="2"/>
  <c r="AL12" i="6"/>
  <c r="AJ52" i="2"/>
  <c r="AJ53" i="2" s="1"/>
  <c r="AI44" i="4"/>
  <c r="AI45" i="4"/>
  <c r="AK43" i="4"/>
  <c r="AK51" i="4"/>
  <c r="AK52" i="4" s="1"/>
  <c r="AN15" i="6"/>
  <c r="AN15" i="4"/>
  <c r="AN6" i="2"/>
  <c r="AL48" i="6"/>
  <c r="AL54" i="6" s="1"/>
  <c r="AL56" i="6" s="1"/>
  <c r="AN15" i="2"/>
  <c r="AL11" i="6"/>
  <c r="AL37" i="6"/>
  <c r="AM8" i="6"/>
  <c r="AM12" i="6" s="1"/>
  <c r="AM17" i="6"/>
  <c r="AM20" i="6" s="1"/>
  <c r="AM5" i="4"/>
  <c r="AM10" i="4" s="1"/>
  <c r="AM13" i="4" s="1"/>
  <c r="AM25" i="4" s="1"/>
  <c r="AM28" i="4" s="1"/>
  <c r="AM36" i="4" s="1"/>
  <c r="AM39" i="4" s="1"/>
  <c r="AM51" i="4" s="1"/>
  <c r="AL43" i="6"/>
  <c r="AL45" i="6" s="1"/>
  <c r="AL12" i="4"/>
  <c r="AN7" i="4"/>
  <c r="AN18" i="4" s="1"/>
  <c r="AN6" i="4"/>
  <c r="AN5" i="4" s="1"/>
  <c r="AN10" i="4" s="1"/>
  <c r="AN13" i="4" s="1"/>
  <c r="AN25" i="4" s="1"/>
  <c r="AP33" i="3"/>
  <c r="AQ41" i="4" s="1"/>
  <c r="AQ42" i="4" s="1"/>
  <c r="AP33" i="5"/>
  <c r="AQ41" i="6"/>
  <c r="AQ42" i="6" s="1"/>
  <c r="AN27" i="2"/>
  <c r="AN38" i="2"/>
  <c r="AN33" i="4"/>
  <c r="AN31" i="4"/>
  <c r="AN27" i="4"/>
  <c r="AN38" i="4"/>
  <c r="AN32" i="4"/>
  <c r="AN22" i="4"/>
  <c r="AJ55" i="2"/>
  <c r="AN7" i="2"/>
  <c r="AN26" i="2" s="1"/>
  <c r="AN32" i="2"/>
  <c r="AN22" i="2"/>
  <c r="AN33" i="2"/>
  <c r="AN5" i="2"/>
  <c r="AN10" i="2" s="1"/>
  <c r="AN31" i="2"/>
  <c r="AN34" i="4"/>
  <c r="AN26" i="4"/>
  <c r="AO3" i="2"/>
  <c r="AO3" i="6"/>
  <c r="AO3" i="4"/>
  <c r="AL45" i="4"/>
  <c r="AN27" i="6"/>
  <c r="AN38" i="6"/>
  <c r="AN31" i="6"/>
  <c r="AN7" i="6"/>
  <c r="AN18" i="6" s="1"/>
  <c r="AN33" i="6"/>
  <c r="AN6" i="6"/>
  <c r="AN32" i="6"/>
  <c r="AN22" i="6"/>
  <c r="AM37" i="6"/>
  <c r="AM48" i="6"/>
  <c r="AM57" i="6"/>
  <c r="AP1" i="4"/>
  <c r="AP1" i="6"/>
  <c r="AL20" i="2"/>
  <c r="AM19" i="2"/>
  <c r="AM18" i="2"/>
  <c r="AN34" i="2"/>
  <c r="AM11" i="2"/>
  <c r="AM13" i="2" s="1"/>
  <c r="AK39" i="2"/>
  <c r="AK51" i="2" s="1"/>
  <c r="AK37" i="2"/>
  <c r="AK48" i="2"/>
  <c r="AK52" i="2" s="1"/>
  <c r="AK53" i="2" s="1"/>
  <c r="AL39" i="2"/>
  <c r="AL51" i="2" s="1"/>
  <c r="AL48" i="2"/>
  <c r="AL37" i="2"/>
  <c r="AQ41" i="2"/>
  <c r="AQ34" i="1"/>
  <c r="AP1" i="2"/>
  <c r="AO13" i="1"/>
  <c r="AO14" i="1" s="1"/>
  <c r="AP12" i="1"/>
  <c r="AK55" i="4" l="1"/>
  <c r="AK53" i="4"/>
  <c r="AL55" i="4"/>
  <c r="AL53" i="4"/>
  <c r="AM53" i="6"/>
  <c r="AN34" i="6"/>
  <c r="AN28" i="4"/>
  <c r="AN36" i="4" s="1"/>
  <c r="AN39" i="4" s="1"/>
  <c r="AN43" i="4" s="1"/>
  <c r="AK53" i="6"/>
  <c r="AK54" i="6" s="1"/>
  <c r="AK56" i="6" s="1"/>
  <c r="AK43" i="6"/>
  <c r="AM20" i="4"/>
  <c r="AM54" i="6"/>
  <c r="AM56" i="6" s="1"/>
  <c r="AL52" i="2"/>
  <c r="AL53" i="2" s="1"/>
  <c r="AK45" i="4"/>
  <c r="AK44" i="4"/>
  <c r="AO15" i="6"/>
  <c r="AO15" i="4"/>
  <c r="AO6" i="2"/>
  <c r="AL44" i="6"/>
  <c r="AO15" i="2"/>
  <c r="AN8" i="6"/>
  <c r="AN17" i="6"/>
  <c r="AM48" i="4"/>
  <c r="AM52" i="4" s="1"/>
  <c r="AM43" i="4"/>
  <c r="AM44" i="4" s="1"/>
  <c r="AN19" i="6"/>
  <c r="AN26" i="6"/>
  <c r="AN8" i="4"/>
  <c r="AN12" i="4" s="1"/>
  <c r="AM37" i="4"/>
  <c r="AN17" i="2"/>
  <c r="AM12" i="4"/>
  <c r="AN18" i="2"/>
  <c r="AN8" i="2"/>
  <c r="AN11" i="2" s="1"/>
  <c r="AN13" i="2" s="1"/>
  <c r="AN25" i="2" s="1"/>
  <c r="AN28" i="2" s="1"/>
  <c r="AN36" i="2" s="1"/>
  <c r="AM20" i="2"/>
  <c r="AN5" i="6"/>
  <c r="AN10" i="6" s="1"/>
  <c r="AN13" i="6" s="1"/>
  <c r="AN25" i="6" s="1"/>
  <c r="AN28" i="6" s="1"/>
  <c r="AN36" i="6" s="1"/>
  <c r="AN39" i="6" s="1"/>
  <c r="AN43" i="6" s="1"/>
  <c r="AN19" i="4"/>
  <c r="AN17" i="4"/>
  <c r="AM11" i="4"/>
  <c r="AM11" i="6"/>
  <c r="AO6" i="4"/>
  <c r="AO7" i="4"/>
  <c r="AR41" i="2"/>
  <c r="AQ33" i="5"/>
  <c r="AQ33" i="3"/>
  <c r="AR41" i="4" s="1"/>
  <c r="AR42" i="4" s="1"/>
  <c r="AR41" i="6"/>
  <c r="AR42" i="6" s="1"/>
  <c r="AO32" i="2"/>
  <c r="AO38" i="2"/>
  <c r="AO38" i="4"/>
  <c r="AO32" i="4"/>
  <c r="AO33" i="4"/>
  <c r="AO17" i="4"/>
  <c r="AO22" i="4"/>
  <c r="AO31" i="4"/>
  <c r="AO27" i="4"/>
  <c r="AK55" i="2"/>
  <c r="AL55" i="2"/>
  <c r="AO31" i="2"/>
  <c r="AO34" i="2" s="1"/>
  <c r="AO27" i="2"/>
  <c r="AO5" i="2"/>
  <c r="AO10" i="2" s="1"/>
  <c r="AN48" i="4"/>
  <c r="AP3" i="2"/>
  <c r="AP3" i="6"/>
  <c r="AP3" i="4"/>
  <c r="AO7" i="2"/>
  <c r="AO8" i="2" s="1"/>
  <c r="AM44" i="6"/>
  <c r="AM45" i="6"/>
  <c r="AO19" i="4"/>
  <c r="AO20" i="4" s="1"/>
  <c r="AO26" i="4"/>
  <c r="AO18" i="4"/>
  <c r="AQ1" i="6"/>
  <c r="AQ1" i="4"/>
  <c r="AO33" i="2"/>
  <c r="AO22" i="2"/>
  <c r="AO22" i="6"/>
  <c r="AO26" i="6" s="1"/>
  <c r="AO33" i="6"/>
  <c r="AO25" i="6"/>
  <c r="AO7" i="6"/>
  <c r="AO32" i="6"/>
  <c r="AO31" i="6"/>
  <c r="AO27" i="6"/>
  <c r="AO38" i="6"/>
  <c r="AO19" i="6"/>
  <c r="AO6" i="6"/>
  <c r="AO5" i="6" s="1"/>
  <c r="AO10" i="6" s="1"/>
  <c r="AO13" i="6" s="1"/>
  <c r="AO34" i="6"/>
  <c r="AM25" i="2"/>
  <c r="AM28" i="2" s="1"/>
  <c r="AM36" i="2" s="1"/>
  <c r="AQ1" i="2"/>
  <c r="AP13" i="1"/>
  <c r="AP14" i="1" s="1"/>
  <c r="AQ12" i="1"/>
  <c r="AM55" i="4" l="1"/>
  <c r="AM53" i="4"/>
  <c r="AN37" i="4"/>
  <c r="AN51" i="4"/>
  <c r="AO28" i="6"/>
  <c r="AO36" i="6" s="1"/>
  <c r="AO39" i="6" s="1"/>
  <c r="AO17" i="2"/>
  <c r="AN52" i="4"/>
  <c r="AN20" i="6"/>
  <c r="AN12" i="6"/>
  <c r="AK45" i="6"/>
  <c r="AK44" i="6"/>
  <c r="AO8" i="6"/>
  <c r="AO26" i="2"/>
  <c r="AO8" i="4"/>
  <c r="AP15" i="6"/>
  <c r="AP15" i="4"/>
  <c r="AP6" i="2"/>
  <c r="AN37" i="6"/>
  <c r="AP15" i="2"/>
  <c r="AN48" i="6"/>
  <c r="AN53" i="6"/>
  <c r="AM45" i="4"/>
  <c r="AO11" i="6"/>
  <c r="AO12" i="6"/>
  <c r="AO5" i="4"/>
  <c r="AO10" i="4" s="1"/>
  <c r="AO13" i="4" s="1"/>
  <c r="AO25" i="4" s="1"/>
  <c r="AO28" i="4" s="1"/>
  <c r="AO36" i="4" s="1"/>
  <c r="AO39" i="4" s="1"/>
  <c r="AO43" i="4" s="1"/>
  <c r="AO34" i="4"/>
  <c r="AN11" i="6"/>
  <c r="AN11" i="4"/>
  <c r="AN19" i="2"/>
  <c r="AN20" i="2" s="1"/>
  <c r="AN12" i="2"/>
  <c r="AO18" i="6"/>
  <c r="AO17" i="6"/>
  <c r="AN57" i="6"/>
  <c r="AN20" i="4"/>
  <c r="AP6" i="4"/>
  <c r="AP7" i="4"/>
  <c r="AP17" i="4" s="1"/>
  <c r="AP38" i="2"/>
  <c r="AP11" i="2" s="1"/>
  <c r="AP31" i="4"/>
  <c r="AP38" i="4"/>
  <c r="AP32" i="4"/>
  <c r="AP34" i="4" s="1"/>
  <c r="AP22" i="4"/>
  <c r="AP33" i="4"/>
  <c r="AP27" i="4"/>
  <c r="AP32" i="2"/>
  <c r="AR1" i="6"/>
  <c r="AR1" i="4"/>
  <c r="AO43" i="6"/>
  <c r="AO53" i="6"/>
  <c r="AN45" i="4"/>
  <c r="AN44" i="4"/>
  <c r="AP7" i="2"/>
  <c r="AP17" i="2" s="1"/>
  <c r="AP22" i="2"/>
  <c r="AP31" i="2"/>
  <c r="AP12" i="2" s="1"/>
  <c r="AO37" i="6"/>
  <c r="AO48" i="6"/>
  <c r="AO54" i="6" s="1"/>
  <c r="AO56" i="6" s="1"/>
  <c r="AP5" i="4"/>
  <c r="AP10" i="4" s="1"/>
  <c r="AP13" i="4" s="1"/>
  <c r="AP25" i="4" s="1"/>
  <c r="AQ3" i="2"/>
  <c r="AQ3" i="6"/>
  <c r="AQ3" i="4"/>
  <c r="AP33" i="2"/>
  <c r="AO57" i="6"/>
  <c r="AP5" i="2"/>
  <c r="AP10" i="2" s="1"/>
  <c r="AP27" i="2"/>
  <c r="AN44" i="6"/>
  <c r="AN45" i="6"/>
  <c r="AP6" i="6"/>
  <c r="AP5" i="6"/>
  <c r="AP10" i="6" s="1"/>
  <c r="AP13" i="6" s="1"/>
  <c r="AP33" i="6"/>
  <c r="AP19" i="6"/>
  <c r="AP32" i="6"/>
  <c r="AP27" i="6"/>
  <c r="AP22" i="6"/>
  <c r="AP7" i="6"/>
  <c r="AP18" i="6" s="1"/>
  <c r="AP8" i="6"/>
  <c r="AP31" i="6"/>
  <c r="AP34" i="6" s="1"/>
  <c r="AP38" i="6"/>
  <c r="AP8" i="2"/>
  <c r="AP19" i="2"/>
  <c r="AP18" i="2"/>
  <c r="AO18" i="2"/>
  <c r="AO19" i="2"/>
  <c r="AO12" i="2"/>
  <c r="AO11" i="2"/>
  <c r="AM39" i="2"/>
  <c r="AM51" i="2" s="1"/>
  <c r="AM37" i="2"/>
  <c r="AM48" i="2"/>
  <c r="AN39" i="2"/>
  <c r="AN51" i="2" s="1"/>
  <c r="AN48" i="2"/>
  <c r="AN37" i="2"/>
  <c r="AQ13" i="1"/>
  <c r="AQ14" i="1" s="1"/>
  <c r="AR1" i="2"/>
  <c r="AN55" i="4" l="1"/>
  <c r="AN53" i="4"/>
  <c r="AP11" i="6"/>
  <c r="AP34" i="2"/>
  <c r="AP26" i="2"/>
  <c r="AO20" i="6"/>
  <c r="AN54" i="6"/>
  <c r="AN56" i="6" s="1"/>
  <c r="AP25" i="6"/>
  <c r="AM52" i="2"/>
  <c r="AM53" i="2" s="1"/>
  <c r="AN52" i="2"/>
  <c r="AN53" i="2" s="1"/>
  <c r="AP26" i="6"/>
  <c r="AQ15" i="6"/>
  <c r="AQ15" i="4"/>
  <c r="AQ15" i="2"/>
  <c r="AQ6" i="2"/>
  <c r="AO51" i="4"/>
  <c r="AP8" i="4"/>
  <c r="AP18" i="4"/>
  <c r="AP26" i="4"/>
  <c r="AP28" i="4" s="1"/>
  <c r="AP36" i="4" s="1"/>
  <c r="AO12" i="4"/>
  <c r="AP20" i="2"/>
  <c r="AP12" i="6"/>
  <c r="AP17" i="6"/>
  <c r="AP20" i="6" s="1"/>
  <c r="AO37" i="4"/>
  <c r="AP19" i="4"/>
  <c r="AO11" i="4"/>
  <c r="AO48" i="4"/>
  <c r="AO52" i="4" s="1"/>
  <c r="AQ6" i="4"/>
  <c r="AQ5" i="4" s="1"/>
  <c r="AQ10" i="4" s="1"/>
  <c r="AQ13" i="4" s="1"/>
  <c r="AQ25" i="4" s="1"/>
  <c r="AQ28" i="4" s="1"/>
  <c r="AQ7" i="4"/>
  <c r="AQ31" i="2"/>
  <c r="AQ38" i="2"/>
  <c r="AQ31" i="4"/>
  <c r="AQ27" i="4"/>
  <c r="AQ38" i="4"/>
  <c r="AQ32" i="4"/>
  <c r="AQ22" i="4"/>
  <c r="AQ17" i="4"/>
  <c r="AQ33" i="4"/>
  <c r="AM55" i="2"/>
  <c r="AN55" i="2"/>
  <c r="AQ7" i="2"/>
  <c r="AQ17" i="2" s="1"/>
  <c r="AQ5" i="2"/>
  <c r="AQ10" i="2" s="1"/>
  <c r="AQ13" i="2" s="1"/>
  <c r="AQ33" i="2"/>
  <c r="AQ26" i="2"/>
  <c r="AQ27" i="2"/>
  <c r="AQ32" i="2"/>
  <c r="AQ22" i="2"/>
  <c r="AQ32" i="6"/>
  <c r="AQ38" i="6"/>
  <c r="AQ7" i="6"/>
  <c r="AQ19" i="6" s="1"/>
  <c r="AQ6" i="6"/>
  <c r="AQ5" i="6"/>
  <c r="AQ10" i="6" s="1"/>
  <c r="AQ13" i="6" s="1"/>
  <c r="AQ25" i="6" s="1"/>
  <c r="AQ28" i="6" s="1"/>
  <c r="AQ22" i="6"/>
  <c r="AQ26" i="6" s="1"/>
  <c r="AQ31" i="6"/>
  <c r="AQ12" i="6" s="1"/>
  <c r="AQ27" i="6"/>
  <c r="AQ8" i="6"/>
  <c r="AQ33" i="6"/>
  <c r="AO44" i="6"/>
  <c r="AO45" i="6"/>
  <c r="AQ18" i="4"/>
  <c r="AQ26" i="4"/>
  <c r="AQ19" i="4"/>
  <c r="AR3" i="2"/>
  <c r="AR3" i="4"/>
  <c r="AR3" i="6"/>
  <c r="AP57" i="6"/>
  <c r="AO45" i="4"/>
  <c r="AO44" i="4"/>
  <c r="AO13" i="2"/>
  <c r="AO25" i="2" s="1"/>
  <c r="AO28" i="2" s="1"/>
  <c r="AO36" i="2" s="1"/>
  <c r="AO39" i="2" s="1"/>
  <c r="AO51" i="2" s="1"/>
  <c r="AO20" i="2"/>
  <c r="AP13" i="2"/>
  <c r="AO55" i="4" l="1"/>
  <c r="AO53" i="4"/>
  <c r="AP39" i="4"/>
  <c r="AP48" i="4"/>
  <c r="AP37" i="4"/>
  <c r="AQ34" i="6"/>
  <c r="AQ18" i="6"/>
  <c r="AQ34" i="2"/>
  <c r="AQ34" i="4"/>
  <c r="AQ36" i="4" s="1"/>
  <c r="AP28" i="6"/>
  <c r="AP36" i="6" s="1"/>
  <c r="AQ36" i="6"/>
  <c r="AQ39" i="6" s="1"/>
  <c r="AQ53" i="6" s="1"/>
  <c r="AQ8" i="4"/>
  <c r="AQ11" i="4" s="1"/>
  <c r="AQ11" i="6"/>
  <c r="AQ20" i="4"/>
  <c r="AQ17" i="6"/>
  <c r="AP20" i="4"/>
  <c r="AR15" i="6"/>
  <c r="AR15" i="4"/>
  <c r="AR15" i="2"/>
  <c r="AR6" i="2"/>
  <c r="AQ20" i="6"/>
  <c r="AQ25" i="2"/>
  <c r="AQ28" i="2" s="1"/>
  <c r="AQ8" i="2"/>
  <c r="AQ12" i="2" s="1"/>
  <c r="AQ18" i="2"/>
  <c r="AQ20" i="2" s="1"/>
  <c r="AQ19" i="2"/>
  <c r="AP12" i="4"/>
  <c r="AP11" i="4"/>
  <c r="AR7" i="4"/>
  <c r="AR26" i="4" s="1"/>
  <c r="AR6" i="4"/>
  <c r="AR38" i="2"/>
  <c r="D38" i="2" s="1"/>
  <c r="AR33" i="4"/>
  <c r="AR31" i="4"/>
  <c r="AR27" i="4"/>
  <c r="AR38" i="4"/>
  <c r="D38" i="4" s="1"/>
  <c r="AR32" i="4"/>
  <c r="AR22" i="4"/>
  <c r="AR27" i="2"/>
  <c r="AR7" i="2"/>
  <c r="AR26" i="2" s="1"/>
  <c r="AR31" i="2"/>
  <c r="AR22" i="2"/>
  <c r="AR32" i="2"/>
  <c r="AR34" i="2" s="1"/>
  <c r="AR32" i="6"/>
  <c r="AR22" i="6"/>
  <c r="AR6" i="6"/>
  <c r="AR5" i="6" s="1"/>
  <c r="AR10" i="6" s="1"/>
  <c r="AR13" i="6" s="1"/>
  <c r="AR25" i="6" s="1"/>
  <c r="AR27" i="6"/>
  <c r="AR7" i="6"/>
  <c r="AR26" i="6" s="1"/>
  <c r="AR38" i="6"/>
  <c r="D38" i="6" s="1"/>
  <c r="AR33" i="6"/>
  <c r="AR31" i="6"/>
  <c r="AQ37" i="6"/>
  <c r="AQ48" i="6"/>
  <c r="AR5" i="2"/>
  <c r="AR10" i="2" s="1"/>
  <c r="AR13" i="2" s="1"/>
  <c r="AR33" i="2"/>
  <c r="AR34" i="4"/>
  <c r="AR5" i="4"/>
  <c r="AR10" i="4" s="1"/>
  <c r="AR13" i="4" s="1"/>
  <c r="AQ57" i="6"/>
  <c r="AQ43" i="6"/>
  <c r="AO48" i="2"/>
  <c r="AO37" i="2"/>
  <c r="AP25" i="2"/>
  <c r="AP28" i="2" s="1"/>
  <c r="AP36" i="2" s="1"/>
  <c r="AQ39" i="4" l="1"/>
  <c r="AQ37" i="4"/>
  <c r="AQ48" i="4"/>
  <c r="AP52" i="4"/>
  <c r="AR25" i="4"/>
  <c r="AR28" i="4" s="1"/>
  <c r="AQ54" i="6"/>
  <c r="AQ56" i="6" s="1"/>
  <c r="AR17" i="6"/>
  <c r="AR34" i="6"/>
  <c r="AQ11" i="2"/>
  <c r="AP51" i="4"/>
  <c r="AP43" i="4"/>
  <c r="AR8" i="2"/>
  <c r="AR11" i="2" s="1"/>
  <c r="AR19" i="2"/>
  <c r="AP39" i="6"/>
  <c r="AP37" i="6"/>
  <c r="AP48" i="6"/>
  <c r="AQ12" i="4"/>
  <c r="AR17" i="2"/>
  <c r="AO55" i="2"/>
  <c r="AO52" i="2"/>
  <c r="AR28" i="6"/>
  <c r="AR36" i="6" s="1"/>
  <c r="AR39" i="6" s="1"/>
  <c r="AR53" i="6" s="1"/>
  <c r="AR18" i="2"/>
  <c r="AR12" i="2"/>
  <c r="AQ36" i="2"/>
  <c r="AQ48" i="2" s="1"/>
  <c r="D65" i="6"/>
  <c r="D66" i="6" s="1"/>
  <c r="AR25" i="2"/>
  <c r="AR28" i="2" s="1"/>
  <c r="D65" i="4"/>
  <c r="D66" i="4" s="1"/>
  <c r="AR36" i="4"/>
  <c r="AR39" i="4" s="1"/>
  <c r="AR43" i="4" s="1"/>
  <c r="AQ39" i="2"/>
  <c r="AQ51" i="2" s="1"/>
  <c r="AR8" i="4"/>
  <c r="AR11" i="4" s="1"/>
  <c r="AR19" i="6"/>
  <c r="AR18" i="6"/>
  <c r="AR17" i="4"/>
  <c r="AR8" i="6"/>
  <c r="AR12" i="6" s="1"/>
  <c r="AR18" i="4"/>
  <c r="AR19" i="4"/>
  <c r="AQ44" i="6"/>
  <c r="AQ45" i="6"/>
  <c r="AR57" i="6"/>
  <c r="AP39" i="2"/>
  <c r="AP51" i="2" s="1"/>
  <c r="AP48" i="2"/>
  <c r="AP52" i="2" s="1"/>
  <c r="AP53" i="2" s="1"/>
  <c r="AP37" i="2"/>
  <c r="AP55" i="4" l="1"/>
  <c r="AP53" i="4"/>
  <c r="AQ37" i="2"/>
  <c r="AO53" i="2"/>
  <c r="AR20" i="2"/>
  <c r="AP44" i="4"/>
  <c r="AP45" i="4"/>
  <c r="AR12" i="4"/>
  <c r="AP53" i="6"/>
  <c r="AP43" i="6"/>
  <c r="AP54" i="6"/>
  <c r="AQ52" i="2"/>
  <c r="AQ53" i="2" s="1"/>
  <c r="AQ43" i="4"/>
  <c r="AQ51" i="4"/>
  <c r="AQ52" i="4" s="1"/>
  <c r="AQ53" i="4" s="1"/>
  <c r="AR36" i="2"/>
  <c r="D65" i="2"/>
  <c r="D66" i="2" s="1"/>
  <c r="AR48" i="6"/>
  <c r="AR54" i="6" s="1"/>
  <c r="AR56" i="6" s="1"/>
  <c r="AR37" i="6"/>
  <c r="AR43" i="6"/>
  <c r="AR44" i="6" s="1"/>
  <c r="AR51" i="4"/>
  <c r="AQ55" i="2"/>
  <c r="AR11" i="6"/>
  <c r="AR37" i="4"/>
  <c r="AR20" i="4"/>
  <c r="AR39" i="2"/>
  <c r="AR51" i="2" s="1"/>
  <c r="AR52" i="2" s="1"/>
  <c r="AR48" i="4"/>
  <c r="AR20" i="6"/>
  <c r="AP55" i="2"/>
  <c r="AR45" i="4"/>
  <c r="AR44" i="4"/>
  <c r="AR53" i="2" l="1"/>
  <c r="D61" i="2" s="1"/>
  <c r="D59" i="2"/>
  <c r="AR37" i="2"/>
  <c r="AR48" i="2"/>
  <c r="AQ55" i="4"/>
  <c r="AP56" i="6"/>
  <c r="D60" i="6" s="1"/>
  <c r="D61" i="6"/>
  <c r="D62" i="6" s="1"/>
  <c r="AR52" i="4"/>
  <c r="D59" i="4" s="1"/>
  <c r="D60" i="4" s="1"/>
  <c r="AP45" i="6"/>
  <c r="AP44" i="6"/>
  <c r="D60" i="2"/>
  <c r="D62" i="2"/>
  <c r="AQ44" i="4"/>
  <c r="AQ45" i="4"/>
  <c r="AR45" i="6"/>
  <c r="AR55" i="2"/>
  <c r="D58" i="2" s="1"/>
  <c r="D63" i="6"/>
  <c r="D64" i="6" s="1"/>
  <c r="G40" i="2"/>
  <c r="G42" i="2" s="1"/>
  <c r="G43" i="2" s="1"/>
  <c r="F42" i="2"/>
  <c r="F43" i="2" s="1"/>
  <c r="AR55" i="4" l="1"/>
  <c r="AR53" i="4"/>
  <c r="D61" i="4" s="1"/>
  <c r="D63" i="4"/>
  <c r="D64" i="4" s="1"/>
  <c r="D63" i="2"/>
  <c r="D64" i="2" s="1"/>
  <c r="F44" i="2"/>
  <c r="F45" i="2" s="1"/>
  <c r="G44" i="2"/>
  <c r="G45" i="2" s="1"/>
  <c r="B39" i="5" l="1"/>
  <c r="B40" i="5" s="1"/>
  <c r="D62" i="4"/>
  <c r="D58" i="4"/>
  <c r="H40" i="2"/>
  <c r="H42" i="2" s="1"/>
  <c r="H43" i="2" s="1"/>
  <c r="H45" i="2" s="1"/>
  <c r="B43" i="5" l="1"/>
  <c r="B34" i="5"/>
  <c r="H44" i="2"/>
  <c r="J40" i="2"/>
  <c r="J42" i="2" s="1"/>
  <c r="J43" i="2" s="1"/>
  <c r="J44" i="2" l="1"/>
  <c r="J45" i="2" s="1"/>
  <c r="K40" i="2"/>
  <c r="K42" i="2" s="1"/>
  <c r="K43" i="2" s="1"/>
  <c r="L40" i="2" l="1"/>
  <c r="L42" i="2" s="1"/>
  <c r="L43" i="2" s="1"/>
  <c r="K44" i="2"/>
  <c r="K45" i="2" s="1"/>
  <c r="L44" i="2" l="1"/>
  <c r="L45" i="2" s="1"/>
  <c r="N40" i="2"/>
  <c r="N42" i="2" s="1"/>
  <c r="N43" i="2" s="1"/>
  <c r="M40" i="2"/>
  <c r="M42" i="2" s="1"/>
  <c r="M43" i="2" s="1"/>
  <c r="O40" i="2" l="1"/>
  <c r="O42" i="2" s="1"/>
  <c r="O43" i="2" s="1"/>
  <c r="M44" i="2"/>
  <c r="M45" i="2" s="1"/>
  <c r="N44" i="2"/>
  <c r="N45" i="2" s="1"/>
  <c r="O44" i="2" l="1"/>
  <c r="O45" i="2" s="1"/>
  <c r="P40" i="2"/>
  <c r="P42" i="2" s="1"/>
  <c r="P43" i="2" s="1"/>
  <c r="P44" i="2" l="1"/>
  <c r="P45" i="2" s="1"/>
  <c r="Q40" i="2"/>
  <c r="Q42" i="2" s="1"/>
  <c r="Q43" i="2" s="1"/>
  <c r="Q44" i="2" l="1"/>
  <c r="Q45" i="2" s="1"/>
  <c r="R40" i="2"/>
  <c r="R42" i="2" s="1"/>
  <c r="R43" i="2" s="1"/>
  <c r="R44" i="2" l="1"/>
  <c r="R45" i="2" s="1"/>
  <c r="S40" i="2"/>
  <c r="S42" i="2" s="1"/>
  <c r="S43" i="2" s="1"/>
  <c r="T40" i="2" l="1"/>
  <c r="T42" i="2" s="1"/>
  <c r="T43" i="2" s="1"/>
  <c r="S44" i="2"/>
  <c r="S45" i="2" s="1"/>
  <c r="T44" i="2" l="1"/>
  <c r="T45" i="2" s="1"/>
  <c r="U40" i="2"/>
  <c r="U42" i="2" s="1"/>
  <c r="U43" i="2" s="1"/>
  <c r="U44" i="2" l="1"/>
  <c r="U45" i="2" s="1"/>
  <c r="V40" i="2"/>
  <c r="V42" i="2" s="1"/>
  <c r="V43" i="2" s="1"/>
  <c r="V44" i="2" l="1"/>
  <c r="V45" i="2" s="1"/>
  <c r="W40" i="2"/>
  <c r="W42" i="2" s="1"/>
  <c r="W43" i="2" s="1"/>
  <c r="X40" i="2" l="1"/>
  <c r="X42" i="2" s="1"/>
  <c r="X43" i="2" s="1"/>
  <c r="W44" i="2"/>
  <c r="W45" i="2" s="1"/>
  <c r="X44" i="2" l="1"/>
  <c r="X45" i="2" s="1"/>
  <c r="Y40" i="2"/>
  <c r="Y42" i="2" s="1"/>
  <c r="Y43" i="2" s="1"/>
  <c r="Y44" i="2" l="1"/>
  <c r="Y45" i="2" s="1"/>
  <c r="Z40" i="2"/>
  <c r="Z42" i="2" s="1"/>
  <c r="Z43" i="2" s="1"/>
  <c r="Z44" i="2" l="1"/>
  <c r="Z45" i="2" s="1"/>
  <c r="AA40" i="2"/>
  <c r="AA42" i="2" s="1"/>
  <c r="AA43" i="2" s="1"/>
  <c r="AA44" i="2" l="1"/>
  <c r="AA45" i="2" s="1"/>
  <c r="AB40" i="2"/>
  <c r="AB42" i="2" s="1"/>
  <c r="AB43" i="2" s="1"/>
  <c r="AC40" i="2" l="1"/>
  <c r="AC42" i="2" s="1"/>
  <c r="AC43" i="2" s="1"/>
  <c r="AB44" i="2"/>
  <c r="AB45" i="2" s="1"/>
  <c r="AC44" i="2" l="1"/>
  <c r="AC45" i="2" s="1"/>
  <c r="AD40" i="2"/>
  <c r="AD42" i="2" s="1"/>
  <c r="AD43" i="2" s="1"/>
  <c r="AD44" i="2" l="1"/>
  <c r="AD45" i="2" s="1"/>
  <c r="AE40" i="2"/>
  <c r="AE42" i="2" s="1"/>
  <c r="AE43" i="2" s="1"/>
  <c r="AF40" i="2" l="1"/>
  <c r="AF42" i="2" s="1"/>
  <c r="AF43" i="2" s="1"/>
  <c r="AE44" i="2"/>
  <c r="AE45" i="2" s="1"/>
  <c r="AF44" i="2" l="1"/>
  <c r="AF45" i="2" s="1"/>
  <c r="AG40" i="2"/>
  <c r="AG42" i="2" s="1"/>
  <c r="AG43" i="2" s="1"/>
  <c r="AH40" i="2" l="1"/>
  <c r="AH42" i="2" s="1"/>
  <c r="AH43" i="2" s="1"/>
  <c r="AG44" i="2"/>
  <c r="AG45" i="2" s="1"/>
  <c r="AH44" i="2" l="1"/>
  <c r="AH45" i="2" s="1"/>
  <c r="AI40" i="2"/>
  <c r="AI42" i="2" s="1"/>
  <c r="AI43" i="2" s="1"/>
  <c r="AI44" i="2" l="1"/>
  <c r="AI45" i="2" s="1"/>
  <c r="AJ40" i="2"/>
  <c r="AJ42" i="2" s="1"/>
  <c r="AJ43" i="2" s="1"/>
  <c r="AJ44" i="2" l="1"/>
  <c r="AJ45" i="2" s="1"/>
  <c r="AK40" i="2"/>
  <c r="AK42" i="2" s="1"/>
  <c r="AK43" i="2" s="1"/>
  <c r="AL40" i="2" l="1"/>
  <c r="AL42" i="2" s="1"/>
  <c r="AL43" i="2" s="1"/>
  <c r="AK44" i="2"/>
  <c r="AK45" i="2" s="1"/>
  <c r="AL44" i="2" l="1"/>
  <c r="AL45" i="2" s="1"/>
  <c r="AM40" i="2"/>
  <c r="AM42" i="2" s="1"/>
  <c r="AM43" i="2" s="1"/>
  <c r="AN40" i="2" l="1"/>
  <c r="AN42" i="2" s="1"/>
  <c r="AN43" i="2" s="1"/>
  <c r="AM44" i="2"/>
  <c r="AM45" i="2" s="1"/>
  <c r="AO40" i="2" l="1"/>
  <c r="AO42" i="2" s="1"/>
  <c r="AO43" i="2" s="1"/>
  <c r="AN44" i="2"/>
  <c r="AN45" i="2" s="1"/>
  <c r="AO44" i="2" l="1"/>
  <c r="AO45" i="2" s="1"/>
  <c r="AP40" i="2"/>
  <c r="AP42" i="2" s="1"/>
  <c r="AP43" i="2" s="1"/>
  <c r="AQ40" i="2" l="1"/>
  <c r="AQ42" i="2" s="1"/>
  <c r="AQ43" i="2" s="1"/>
  <c r="AP44" i="2"/>
  <c r="AP45" i="2" s="1"/>
  <c r="AQ44" i="2" l="1"/>
  <c r="AQ45" i="2" s="1"/>
  <c r="AR40" i="2"/>
  <c r="AR42" i="2" s="1"/>
  <c r="AR43" i="2" s="1"/>
  <c r="AR44" i="2" l="1"/>
  <c r="AR45" i="2" s="1"/>
</calcChain>
</file>

<file path=xl/comments1.xml><?xml version="1.0" encoding="utf-8"?>
<comments xmlns="http://schemas.openxmlformats.org/spreadsheetml/2006/main">
  <authors>
    <author>Muzik Oldrich</author>
    <author>Staňková Veronika</author>
  </authors>
  <commentList>
    <comment ref="A22" authorId="0" shapeId="0">
      <text>
        <r>
          <rPr>
            <b/>
            <sz val="9"/>
            <color indexed="81"/>
            <rFont val="Tahoma"/>
            <family val="2"/>
            <charset val="238"/>
          </rPr>
          <t>Vyplňte tak, aby roční výroba tepla v buňce B28 odpovídala hodnotě v Energetickém posudku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  <charset val="238"/>
          </rPr>
          <t>Vyplňte tak, aby roční výroba elektřiny v buňce B29 odpovídala hodnotě v Energetickém posudku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34" authorId="1" shapeId="0">
      <text>
        <r>
          <rPr>
            <b/>
            <sz val="9"/>
            <color indexed="81"/>
            <rFont val="Tahoma"/>
            <family val="2"/>
            <charset val="238"/>
          </rPr>
          <t>Vyplnit jen pokud je uvažován bankovní úvěr.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36" authorId="1" shapeId="0">
      <text>
        <r>
          <rPr>
            <sz val="9"/>
            <color indexed="81"/>
            <rFont val="Tahoma"/>
            <family val="2"/>
            <charset val="238"/>
          </rPr>
          <t xml:space="preserve">Návrh je automatický výpočet splácení po odpisovou dobu pravidelnými splátkami. (Vzorec: 
pokud je již splaceno -&gt;0;
pokud zbývá doplatit méně než vloni -&gt; zbytek,
jinak -&gt; obvyklá splátka). E34 by měla zůstat prázdná pro správné fungování.
</t>
        </r>
        <r>
          <rPr>
            <b/>
            <sz val="9"/>
            <color indexed="81"/>
            <rFont val="Tahoma"/>
            <family val="2"/>
            <charset val="238"/>
          </rPr>
          <t>Lze individuálně přepsat dle potřeby.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  <charset val="238"/>
          </rPr>
          <t>Hodnota musí odpovídat celkovým způsobilým výdajům projektu uvedeným v žádosti v systému AIS.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  <charset val="238"/>
          </rPr>
          <t>Vyplňovat před zahájením provozu.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  <charset val="238"/>
          </rPr>
          <t>Uveďte pouze provozní náklady, které souvisí s projektem.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Staňková Veronika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  <charset val="238"/>
          </rPr>
          <t>Vyplnit jen pokud je uvažován bankovní úvěr.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35" authorId="0" shapeId="0">
      <text>
        <r>
          <rPr>
            <sz val="9"/>
            <color indexed="81"/>
            <rFont val="Tahoma"/>
            <family val="2"/>
            <charset val="238"/>
          </rPr>
          <t xml:space="preserve">Návrh je automatický výpočet splácení po odpisovou dobu pravidelnými splátkami. (Vzorec: 
pokud je již splaceno -&gt;0;
pokud zbývá doplatit méně než vloni -&gt; zbytek,
jinak -&gt; obvyklá splátka). E34 by měla zůstat prázdná pro správné fungování.
</t>
        </r>
        <r>
          <rPr>
            <b/>
            <sz val="9"/>
            <color indexed="81"/>
            <rFont val="Tahoma"/>
            <family val="2"/>
            <charset val="238"/>
          </rPr>
          <t>Lze individuálně přepsat dle potřeby.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  <charset val="238"/>
          </rPr>
          <t>Vyplňovat před zahájením provozu.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  <charset val="238"/>
          </rPr>
          <t>Uveďte pouze provozní náklady, které souvisí s projektem.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Staňková Veronika</author>
    <author>Zajíček Miroslav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Pokud 0, sloupec  automaticky zešediví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" authorId="1" shapeId="0">
      <text>
        <r>
          <rPr>
            <b/>
            <sz val="9"/>
            <color indexed="81"/>
            <rFont val="Tahoma"/>
            <family val="2"/>
            <charset val="238"/>
          </rPr>
          <t>Část třetí CR 4/2021</t>
        </r>
      </text>
    </comment>
    <comment ref="B83" authorId="1" shapeId="0">
      <text>
        <r>
          <rPr>
            <b/>
            <sz val="9"/>
            <color indexed="81"/>
            <rFont val="Tahoma"/>
            <family val="2"/>
            <charset val="238"/>
          </rPr>
          <t>Část třetí CR 4/2021</t>
        </r>
      </text>
    </comment>
  </commentList>
</comments>
</file>

<file path=xl/comments4.xml><?xml version="1.0" encoding="utf-8"?>
<comments xmlns="http://schemas.openxmlformats.org/spreadsheetml/2006/main">
  <authors>
    <author>Staňková Veronika</author>
    <author>Zajíček Miroslav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Pokud 0, sloupec  automaticky zešediví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" authorId="1" shapeId="0">
      <text>
        <r>
          <rPr>
            <b/>
            <sz val="9"/>
            <color indexed="81"/>
            <rFont val="Tahoma"/>
            <family val="2"/>
            <charset val="238"/>
          </rPr>
          <t>Část třetí CR 4/2021</t>
        </r>
      </text>
    </comment>
    <comment ref="B83" authorId="1" shapeId="0">
      <text>
        <r>
          <rPr>
            <b/>
            <sz val="9"/>
            <color indexed="81"/>
            <rFont val="Tahoma"/>
            <family val="2"/>
            <charset val="238"/>
          </rPr>
          <t>Část třetí CR 4/2021</t>
        </r>
      </text>
    </comment>
  </commentList>
</comments>
</file>

<file path=xl/comments5.xml><?xml version="1.0" encoding="utf-8"?>
<comments xmlns="http://schemas.openxmlformats.org/spreadsheetml/2006/main">
  <authors>
    <author>Staňková Veronika</author>
    <author>Zajíček Miroslav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Pokud 0, sloupec  automaticky zešediví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" authorId="1" shapeId="0">
      <text>
        <r>
          <rPr>
            <b/>
            <sz val="9"/>
            <color indexed="81"/>
            <rFont val="Tahoma"/>
            <family val="2"/>
            <charset val="238"/>
          </rPr>
          <t>Část třetí CR 4/2021</t>
        </r>
      </text>
    </comment>
    <comment ref="B83" authorId="1" shapeId="0">
      <text>
        <r>
          <rPr>
            <b/>
            <sz val="9"/>
            <color indexed="81"/>
            <rFont val="Tahoma"/>
            <family val="2"/>
            <charset val="238"/>
          </rPr>
          <t>Část třetí CR 4/2021</t>
        </r>
      </text>
    </comment>
  </commentList>
</comments>
</file>

<file path=xl/sharedStrings.xml><?xml version="1.0" encoding="utf-8"?>
<sst xmlns="http://schemas.openxmlformats.org/spreadsheetml/2006/main" count="697" uniqueCount="206">
  <si>
    <t>automatický výpočet</t>
  </si>
  <si>
    <t>nevyplňovat - začerňuje se automaticky</t>
  </si>
  <si>
    <t>VZOREC</t>
  </si>
  <si>
    <t>model předpokldá jen jednorázový CapEx (= na výstavbu projektu) -&gt; náklady projektu bez dotace, zatím vč. navýšení o bezpečnostních 30%</t>
  </si>
  <si>
    <t>Dodávka tepla v roce 2027 (GJ/rok)</t>
  </si>
  <si>
    <t>1600 TJ</t>
  </si>
  <si>
    <t>Operation Year / Rok provozu</t>
  </si>
  <si>
    <t>rok</t>
  </si>
  <si>
    <t>Heat delivered / Dodané teplo</t>
  </si>
  <si>
    <t>TJ</t>
  </si>
  <si>
    <t>GWh</t>
  </si>
  <si>
    <t>Electricity delivered / Dodaná silová elektřina</t>
  </si>
  <si>
    <t>Energy delivered / Dodaná energie</t>
  </si>
  <si>
    <t>Allowed profit / Přípustný zisk</t>
  </si>
  <si>
    <t>CZK/GJ</t>
  </si>
  <si>
    <t>Heat value Fix / Teplo, ostatní cena</t>
  </si>
  <si>
    <t>Heat value Var / Teplo, variabilní cena</t>
  </si>
  <si>
    <t>Heat value Total / Teplo, cena celkem</t>
  </si>
  <si>
    <t>Delivered heat value / Dodané teplo, uvažovaná prodejní cena</t>
  </si>
  <si>
    <t>CZK/MWh</t>
  </si>
  <si>
    <t>Electricity value Fix / Elektřina, fixní cena</t>
  </si>
  <si>
    <t>Electricity value Var / Elektřina, variabilní cena</t>
  </si>
  <si>
    <t>Electricity value Total / Elektřina, cena celkem</t>
  </si>
  <si>
    <t>Delivered electricity value / Dodaná elektřina, uvažovaná prodejní cena</t>
  </si>
  <si>
    <t>Revenues / Výnosy</t>
  </si>
  <si>
    <t>Heat sold / Prodej tepla</t>
  </si>
  <si>
    <t>CZKm</t>
  </si>
  <si>
    <t>Electricity sold / Prodej silové elektřiny</t>
  </si>
  <si>
    <t>Other revenues / Ostatní tržby</t>
  </si>
  <si>
    <t>Total revenues / Celkové výnosy</t>
  </si>
  <si>
    <t>Expenses / Výdaje</t>
  </si>
  <si>
    <t>Fuel / Palivo (-)</t>
  </si>
  <si>
    <t>CO2 / CO2 (-)</t>
  </si>
  <si>
    <t>Other OpEx / Ostatní provozní výdaje (-)</t>
  </si>
  <si>
    <t>Total Expenses / Celkové výdaje (-)</t>
  </si>
  <si>
    <t>EBITDA / Zisk před započtením úroků, daní a odpisů</t>
  </si>
  <si>
    <t>EBITDA margin / EBIDTA marže</t>
  </si>
  <si>
    <t>%</t>
  </si>
  <si>
    <t>Depreciation / Odpisy (-)</t>
  </si>
  <si>
    <t>EBIT / Zisk před zdaněním a úroky</t>
  </si>
  <si>
    <t>Loan / Zůstatek úvěru na konci období (+)</t>
  </si>
  <si>
    <t>Interest Rate / Úroková míra</t>
  </si>
  <si>
    <t>Interest / Úrok (-)</t>
  </si>
  <si>
    <t>EBT / Zisk před zdaněním</t>
  </si>
  <si>
    <t>Income tax / Daň z příjmů (-)</t>
  </si>
  <si>
    <t>Net profit / Čistý zisk</t>
  </si>
  <si>
    <t>Cash flow / Peněžní tok</t>
  </si>
  <si>
    <t>CapEx net of subsidy / Čisté kapitálové výdaje s podporou (-)</t>
  </si>
  <si>
    <t>CapEx / Kapitálové výdaje bez dotace (-)</t>
  </si>
  <si>
    <t>Investment subsidy (share of eligible costs) / Investiční podpora (část způsobilých nákladů) (+)</t>
  </si>
  <si>
    <t>Depreciation period / Doba odpisu</t>
  </si>
  <si>
    <t>years</t>
  </si>
  <si>
    <t>Income tax adj. / Daň z příjmů upravená (-)</t>
  </si>
  <si>
    <t>Heat price / Cena tepla</t>
  </si>
  <si>
    <t>WACC / Průměrné náklady kapitálu</t>
  </si>
  <si>
    <t>FRR / Vnitřní výnosová míra</t>
  </si>
  <si>
    <t>NPV / Čistá současná hodnota</t>
  </si>
  <si>
    <t>EURm</t>
  </si>
  <si>
    <t>CF Lifetime Sum / Peněžní toky za celé období životnosti</t>
  </si>
  <si>
    <t>Revenues - Avg over Lifetime / Výnosy - průměr po celou životnost</t>
  </si>
  <si>
    <t>HEAT_vstupní údaje: vyplní žadatel</t>
  </si>
  <si>
    <t>CapEx / Čisté kapitálové výdaje  (-)</t>
  </si>
  <si>
    <t>OBECNÉ PŘEDPOKLADY/GENERAL ASSUMPTIONS</t>
  </si>
  <si>
    <t>Rok zahájení pro vyhodnocení projektu  [rok]/Start year for project evaluation (year)</t>
  </si>
  <si>
    <t>Doba vyhodnocení projektu [rok]/Project evaluation period (year)</t>
  </si>
  <si>
    <t>Rok zahájení provozu/Year of start of operation</t>
  </si>
  <si>
    <t>Rok ukončení hodnocení projektu  [rok]/Year of completion of project evaluation (year)</t>
  </si>
  <si>
    <t>Časová osa/Timeline</t>
  </si>
  <si>
    <t>Byl zahájen provoz (1=ano/0=ne)/Operation started (1=yes/0=no)</t>
  </si>
  <si>
    <t>Rok provozu (v průběhu hodnocení) [rok]/Year of operation (during evaluation) (year)</t>
  </si>
  <si>
    <t>Inflace v letech provozu [%]/Inflation in years of operation (%)</t>
  </si>
  <si>
    <r>
      <t>Směnný kurz [CZK/€]/Exchange rate (CZK/</t>
    </r>
    <r>
      <rPr>
        <sz val="11"/>
        <color theme="1"/>
        <rFont val="Calibri"/>
        <family val="2"/>
        <charset val="238"/>
      </rPr>
      <t>€</t>
    </r>
    <r>
      <rPr>
        <sz val="9.35"/>
        <color theme="1"/>
        <rFont val="Calibri"/>
        <family val="2"/>
        <charset val="238"/>
      </rPr>
      <t>)</t>
    </r>
  </si>
  <si>
    <t>Daň z příjmů/Income tax</t>
  </si>
  <si>
    <t>NÁZEV PROJEKTU/NAME OF THE PROJECT:</t>
  </si>
  <si>
    <t>TECHNICKÉ PARAMETRY ZDROJE/TECHNICAL PARAMETERS OF THE SOURCE</t>
  </si>
  <si>
    <t>Tepelný výkon zdroje 1 [MW]/Thermal output of source (MW)</t>
  </si>
  <si>
    <t>Zatížení/hodinová výroba tepla zdroje 1 [hod/rok]/(Load/hourly heat production of a source 1 (h/year)</t>
  </si>
  <si>
    <t>Elektrický výkon zdroje 1 [MW]/Electric power output of the sourcfe 1 (MW)</t>
  </si>
  <si>
    <t>Zatížení/hodinová výroba elektřiny zdroje 1 [hod/rok]/Load/hourly electricity production of sourc 1 (h/year)</t>
  </si>
  <si>
    <t>Tepelný výkon zdroje 2 [MW]/Thermal output of source 2 (MW)</t>
  </si>
  <si>
    <t>Zatížení/hodinová výroba tepla zdroje 2 [hod/rok]/Load/hourly heat production of source 2 (h/year)</t>
  </si>
  <si>
    <t>Elektrický výkon zdroje 2 [MW]/Electric output of source 2 (MW)</t>
  </si>
  <si>
    <t>Zatížení/hodinová výroba elektřiny zdroje 2 [hod/rok]/Load/hourly electricity production of source 2 (h/year)</t>
  </si>
  <si>
    <t>Roční výroba tepla celkem [GWh]/Total annual heat production (GWh)</t>
  </si>
  <si>
    <t>Roční výroba elektřiny celkem [GWh]/Total annual electricity production (GWh)</t>
  </si>
  <si>
    <t>FINANCOVÁNÍ/FUNDING</t>
  </si>
  <si>
    <t>Požadovaná návratnost žadatele, WACC [%]/Applicant's required return, WACC (%)</t>
  </si>
  <si>
    <t>Poměr financování úvěrem [%]/Loan financing ratio (%)</t>
  </si>
  <si>
    <t>Úroková míra na úvěr [%]/Interest rate on loan (%)</t>
  </si>
  <si>
    <t>Čerpání úvěru [CZK] (+)/Loan drawdown (CZK) (+)</t>
  </si>
  <si>
    <t>Splátky úvěru [CZK] (+)/Loan repayments (CZK) (+)</t>
  </si>
  <si>
    <t>INVESTIČNÍ VÝDAJE/CAPITAL EXPENDITURE</t>
  </si>
  <si>
    <t>Odpisová doba [rok]/Amortization period (year)</t>
  </si>
  <si>
    <t>PROVOZNÍ NÁKLADY/OPERATING COSTS</t>
  </si>
  <si>
    <t>Palivo/Fuel:</t>
  </si>
  <si>
    <t>Náklad paliva 1 v letech [CZK] (+)/Fuel Cost 1 in years (MWh/year</t>
  </si>
  <si>
    <r>
      <t>Spotřeba paliva 1 v letech [MWh/rok</t>
    </r>
    <r>
      <rPr>
        <sz val="11"/>
        <rFont val="Calibri"/>
        <family val="2"/>
        <charset val="238"/>
        <scheme val="minor"/>
      </rPr>
      <t xml:space="preserve"> výhřevnosti</t>
    </r>
    <r>
      <rPr>
        <sz val="11"/>
        <color theme="1"/>
        <rFont val="Calibri"/>
        <family val="2"/>
        <charset val="238"/>
        <scheme val="minor"/>
      </rPr>
      <t>]/Fuel consumption 1 in years (MWh/year calorific value)</t>
    </r>
  </si>
  <si>
    <t>Průměrné jednotkové náklady paliva 1 v letech [CZK/MWh]/Average unit cost of fuel 1 in years (CZK/MWh)</t>
  </si>
  <si>
    <t>Spotřeba paliva 2 v letech [MWh/rok výhřevnosti]/Fuel 2 consumption in years (MWh/year of calorific value)</t>
  </si>
  <si>
    <t>Průměrné jednotkové náklady paliva 2 v letech [CZK/MWh]/Average unit costs of fuel 2 in year (CZK/MWh)</t>
  </si>
  <si>
    <t>Náklad paliva 2 v letech [CZK] (+)/Fuel costs 2 in years (CZK) (+)</t>
  </si>
  <si>
    <t>Náklad paliva 3 v letech [CZK] (+)/Fuel costs 3 in years (CZK) (+)</t>
  </si>
  <si>
    <t>Náklad paliva 4 v letech [CZK] (+)/Fuel costs 4 in years (CZK) (+)</t>
  </si>
  <si>
    <t>Náklad paliva 5 v letech [CZK] (+)/Fuel costs 5 in years (CZK) (+)</t>
  </si>
  <si>
    <t>Náklad paliva 6 v letech [CZK] (+)/Fuel costs 6 in years (CZK) (+)</t>
  </si>
  <si>
    <t>Náklad paliva 7 v letech [CZK] (+)/Fuel costs 7 in years (CZK) (+)</t>
  </si>
  <si>
    <t>Náklad paliva 8 v letech [CZK] (+)/Fuel costs 8 in years (CZK) (+)</t>
  </si>
  <si>
    <t>Náklad paliva 9 v letech [CZK] (+)/Fuel costs 9 in years (CZK) (+)</t>
  </si>
  <si>
    <t>Náklad paliva 10 v letech [CZK] (+)/Fuel costs 10 in years (CZK) (+)</t>
  </si>
  <si>
    <t>Náklad paliva 11 v letech [CZK] (+)/Fuel costs 11 in years (CZK) (+)</t>
  </si>
  <si>
    <t>Náklad paliva 12 v letech [CZK] (+)/Fuel costs 12 in years (CZK) (+)</t>
  </si>
  <si>
    <t>Spotřeba paliva 3 v letech [MWh/rok výhřevnosti]/Fuel consumption 3 in years (MWh/year calorific value)</t>
  </si>
  <si>
    <t>Spotřeba paliva 4 v letech [MWh/rok výhřevnosti]/Fuel consumption 4 in years (MWh/year calorific value)</t>
  </si>
  <si>
    <t>Spotřeba paliva 5 v letech [MWh/rok výhřevnosti]/Fuel consumption 5 in years (MWh/year calorific value)</t>
  </si>
  <si>
    <t>Spotřeba paliva 6 v letech [MWh/rok výhřevnosti]/Fuel consumption 6 in years (MWh/year calorific value)</t>
  </si>
  <si>
    <t>Spotřeba paliva 7 v letech [MWh/rok výhřevnosti]/Fuel consumption 7 in years (MWh/year calorific value)</t>
  </si>
  <si>
    <t>Spotřeba paliva 8 v letech [MWh/rok výhřevnosti]/Fuel consumption 8 in years (MWh/year calorific value)</t>
  </si>
  <si>
    <t>Spotřeba paliva 9 v letech [MWh/rok výhřevnosti]/Fuel consumption 9 in years (MWh/year calorific value)</t>
  </si>
  <si>
    <t>Spotřeba paliva 10 v letech [MWh/rok výhřevnosti]/Fuel consumption 10 in years (MWh/year calorific value)</t>
  </si>
  <si>
    <t>Spotřeba paliva 11 v letech [MWh/rok výhřevnosti]/Fuel consumption 11 in years (MWh/year calorific value)</t>
  </si>
  <si>
    <t>Spotřeba paliva 12 v letech [MWh/rok výhřevnosti]/Fuel consumption 12 in years (MWh/year calorific value)</t>
  </si>
  <si>
    <t>Průměrné jednotkové náklady paliva 3 v letech [CZK/MWh]/Average unit cost of fuel 3 in years (CZK/MWh)</t>
  </si>
  <si>
    <t>Průměrné jednotkové náklady paliva 4 v letech [CZK/MWh]/Average unit cost of fuel 4 in years (CZK/MWh)</t>
  </si>
  <si>
    <t>Průměrné jednotkové náklady paliva 5 v letech [CZK/MWh]/Average unit cost of fuel 5 in years (CZK/MWh)</t>
  </si>
  <si>
    <t>Průměrné jednotkové náklady paliva 6 v letech [CZK/MWh]/Average unit cost of fuel 6 in years (CZK/MWh)</t>
  </si>
  <si>
    <t>Průměrné jednotkové náklady paliva 7 v letech [CZK/MWh]/Average unit cost of fuel 7 in years (CZK/MWh)</t>
  </si>
  <si>
    <t>Průměrné jednotkové náklady paliva 8 v letech [CZK/MWh]/Average unit cost of fuel 8 in years (CZK/MWh)</t>
  </si>
  <si>
    <t>Průměrné jednotkové náklady paliva 9 v letech [CZK/MWh]/Average unit cost of fuel 9 in years (CZK/MWh)</t>
  </si>
  <si>
    <t>Průměrné jednotkové náklady paliva 10 v letech [CZK/MWh]/Average unit cost of fuel 10 in years (CZK/MWh)</t>
  </si>
  <si>
    <t>Průměrné jednotkové náklady paliva 11 v letech [CZK/MWh]/Average unit cost of fuel 11 in years (CZK/MWh)</t>
  </si>
  <si>
    <t>Průměrné jednotkové náklady paliva 12 v letech [CZK/MWh]/Average unit cost of fuel 12 in years (CZK/MWh)</t>
  </si>
  <si>
    <t>Celkové náklady na palivo, vč. dopravy [CZK/rok] (+)/Total fuel costs, incl. Transport (CZK/year (+)</t>
  </si>
  <si>
    <t>Ostatní náklad paliva v letech [CZK] (+)/Other fuel costs in year (CZK) (+)</t>
  </si>
  <si>
    <t>Cena emisní povolenky v letech [CZK/tCO2]/Emission allowance price in year (CZK/tCO2)</t>
  </si>
  <si>
    <t>Ostatní provozní náklady/Other operating costs:</t>
  </si>
  <si>
    <t>Ostatní provozní náklady 1 [CZK/rok] (+)/Other operating costs 1 (CZK/year) (+)</t>
  </si>
  <si>
    <t>Ostatní provozní náklady 2 [CZK/rok] (+)/Other operating costs 2 (CZK/year) (+)</t>
  </si>
  <si>
    <t>Ostatní provozní náklady 3 [CZK/rok] (+)/Other operating costs 3 (CZK/year) (+)</t>
  </si>
  <si>
    <t>Ostatní provozní náklady 4 [CZK/rok] (+)/Other operating costs 4 (CZK/year) (+)</t>
  </si>
  <si>
    <t>Ostatní provozní náklady 5 [CZK/rok] (+)/Other operating costs 5 (CZK/year) (+)</t>
  </si>
  <si>
    <t>Ostatní provozní náklady 6 [CZK/rok] (+)/Other operating costs 6 (CZK/year) (+)</t>
  </si>
  <si>
    <t>Ostatní provozní náklady 7 [CZK/rok] (+)/Other operating costs 7 (CZK/year) (+)</t>
  </si>
  <si>
    <t>Ostatní provozní náklady 8 [CZK/rok] (+)/Other operating costs 8 (CZK/year) (+)</t>
  </si>
  <si>
    <t>Ostatní provozní náklady 9 [CZK/rok] (+)/Other operating costs 9 (CZK/year) (+)</t>
  </si>
  <si>
    <t>Ostatní provozní náklady 10 [CZK/rok] (+)/Other operating costs 10 (CZK/year) (+)</t>
  </si>
  <si>
    <t>Ostatní provozní náklady 11 [CZK/rok] (+)/Other operating costs 11 (CZK/year) (+)</t>
  </si>
  <si>
    <t>Ostatní provozní náklady 12 [CZK/rok] (+)/Other operating costs 12 (CZK/year) (+)</t>
  </si>
  <si>
    <t>Ostatní provozní náklady (vč. náklady na opravy a údržbu) [CZK/rok] (+)/Other operating costs (incl. repair and maintenanc costs) (CZK/year) (+)</t>
  </si>
  <si>
    <t>CENY ENERGETICKÝCH VÝSTUPŮ / VÝNOSY/ ENERGY OUTPUT PRICES / REVENUES</t>
  </si>
  <si>
    <t>Prodejní cena tepla pro výnosy projektu [CZK/GJ]/Heat sales price for project revenues [CZK/GJ]</t>
  </si>
  <si>
    <t>Prodejní cena silové elektřiny [CZK/MWh]/Selling price of power electricity [CZK/MWh]</t>
  </si>
  <si>
    <t>Ostatní tržby/Other sales:</t>
  </si>
  <si>
    <t>Ostatní tržby 1 [CZK/rok] (+)/Other sales 1 (CZK/year) (+)</t>
  </si>
  <si>
    <t>Ostatní tržby [CZK/rok] (+)/Other sales [CZK/year] (+)</t>
  </si>
  <si>
    <t>Ostatní tržby 2 [CZK/rok] (+)/Other sales 2 (CZK/year) (+)</t>
  </si>
  <si>
    <t>Ostatní tržby 3 [CZK/rok] (+)/Other sales 3 (CZK/year) (+)</t>
  </si>
  <si>
    <t>Ostatní tržby 4 [CZK/rok] (+)/Other sales 4 (CZK/year) (+)</t>
  </si>
  <si>
    <t>Ostatní tržby 5 [CZK/rok] (+)/Other sales 5 (CZK/year) (+)</t>
  </si>
  <si>
    <t>Ostatní tržby 6 [CZK/rok] (+)/Other sales 6 (CZK/year) (+)</t>
  </si>
  <si>
    <t>Ostatní tržby 7 [CZK/rok] (+)/Other sales 7 (CZK/year) (+)</t>
  </si>
  <si>
    <t>Ostatní tržby 8 [CZK/rok] (+)/Other sales 8 (CZK/year) (+)</t>
  </si>
  <si>
    <t>Ostatní tržby 9 [CZK/rok] (+)/Other sales 9 (CZK/year) (+)</t>
  </si>
  <si>
    <t>Ostatní tržby 10 [CZK/rok] (+)/Other sales 10 (CZK/year) (+)</t>
  </si>
  <si>
    <t>Ostatní tržby 11 [CZK/rok] (+)/Other sales 11 (CZK/year) (+)</t>
  </si>
  <si>
    <t>Ostatní tržby 12 [CZK/rok] (+)/Other sales 12 (CZK/year) (+)</t>
  </si>
  <si>
    <t xml:space="preserve">HEAT_vstupní údaje: vyplní žadatel/HEAT_input data: to be filled in by the applicant	</t>
  </si>
  <si>
    <t xml:space="preserve">automatický výpočet/automatic calculation		</t>
  </si>
  <si>
    <t xml:space="preserve">nevyplňovat - začerňuje se automaticky/not to be filled in - automatically blacked out		</t>
  </si>
  <si>
    <t>Specifikujte typ palivového nákl./Specify fuel type costs:</t>
  </si>
  <si>
    <t>Emisní faktor/emission factor:</t>
  </si>
  <si>
    <t>Specifikujte typ nákladu/Specify cost type:</t>
  </si>
  <si>
    <t>Specifikujte typ tržby/Specify sales type:</t>
  </si>
  <si>
    <t>Legenda/Explanatory notes:</t>
  </si>
  <si>
    <t>min. 15 let/15 years minimum</t>
  </si>
  <si>
    <t>Specifikujte typ palivového nákl.:Specifikujte typ palivového nákl./Specify fuel type costs:</t>
  </si>
  <si>
    <t>Emisní faktor/Emission factor:</t>
  </si>
  <si>
    <t>FinAnalýza/Fin analysis</t>
  </si>
  <si>
    <t>rok/year</t>
  </si>
  <si>
    <t>Investiční dotace [CZK] (+)/Investment funding gap (%)</t>
  </si>
  <si>
    <t>Efektivní míra podpory [%]/Effective aid intensity (%)</t>
  </si>
  <si>
    <t>Odpisová doba [rok]/amortisation period (year)</t>
  </si>
  <si>
    <t>Čerpání investiční dotace v letech [CZK] (+)/Investment subsidy disbursment in years (CZK) (+)</t>
  </si>
  <si>
    <t>Celkové způsobilé investiční výdaje projektu [CZK] (+)/Total eligible investment expenditures of the project (CZK) (+)</t>
  </si>
  <si>
    <t>Investiční výdaje projektu bez zohlednění dotace v letech [CZK] (+)/Project investment expenditure excluding funding gap in years (+)</t>
  </si>
  <si>
    <t>Investiční výdaje projektu bez dotace v letech [CZK] (+)/Project capital expenditure without funding gap in years (CZK) (+)</t>
  </si>
  <si>
    <t>Náklady na emisní povolenky v letech [CZK/rok] (+)/Cost of emission allowance in years (CZK/year) (+)</t>
  </si>
  <si>
    <t>Investment scenario</t>
  </si>
  <si>
    <r>
      <rPr>
        <b/>
        <sz val="18"/>
        <color rgb="FF0070C0"/>
        <rFont val="Calibri"/>
        <family val="2"/>
        <charset val="238"/>
        <scheme val="minor"/>
      </rPr>
      <t>FINANČNÍ ANALÝZA PROJEKTU / FINANCIAL ANALYSIS OF THE PROJECT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rgb="FF0070C0"/>
        <rFont val="Calibri"/>
        <family val="2"/>
        <charset val="238"/>
        <scheme val="minor"/>
      </rPr>
      <t>pro projekty předkládané do programu HEAT financovaného z Modernizačního fondu
for projects submitted to the HEAT programme granted by the Modernisation Fund</t>
    </r>
  </si>
  <si>
    <t>Counterfactual scenario</t>
  </si>
  <si>
    <r>
      <t>Směnný kurz [CZK/€]/Exchange rate (CZK/</t>
    </r>
    <r>
      <rPr>
        <i/>
        <sz val="11"/>
        <color theme="0" tint="-0.249977111117893"/>
        <rFont val="Calibri"/>
        <family val="2"/>
        <charset val="238"/>
      </rPr>
      <t>€</t>
    </r>
    <r>
      <rPr>
        <i/>
        <sz val="9.35"/>
        <color theme="0" tint="-0.249977111117893"/>
        <rFont val="Calibri"/>
        <family val="2"/>
        <charset val="238"/>
      </rPr>
      <t>)</t>
    </r>
  </si>
  <si>
    <t>Spotřeba paliva 1 v letech [MWh/rok výhřevnosti]/Fuel consumption 1 in years (MWh/year calorific value)</t>
  </si>
  <si>
    <t>FUNDING GAP CALCULATION</t>
  </si>
  <si>
    <t>uveďte pouze zdroje, které jsou předmětem projektu/indicate heat sources that are subjects of the project only</t>
  </si>
  <si>
    <t>HEAT_FinAnalýza: žadatel zkontroluje / HEAT_FinAnalysis: to be checked by the applicant</t>
  </si>
  <si>
    <t>Operational Cash flow to Firm / Provozní peněžní tok do firmy</t>
  </si>
  <si>
    <t>Investment Cash flow to Firm / Investiční peněžní tok do firmy</t>
  </si>
  <si>
    <t>Total Cash flow to Firm / Celkový peněžní tok do firmy</t>
  </si>
  <si>
    <t>GWh in NCV (užitečná účinnost/net calorific value)</t>
  </si>
  <si>
    <t>Čerpání úvěru (CZK) (+)/Loan drawdown (CZK) (+)</t>
  </si>
  <si>
    <t>Splátky úvěru (CZK) (+)/Loan repayments (CZK) (+)</t>
  </si>
  <si>
    <t>TDI, BOZP (CZK) / Investor's technical supervision (CZK)</t>
  </si>
  <si>
    <t>Způsobilé realizační výdaje (CZK) / eligible implementation costs</t>
  </si>
  <si>
    <t>Způsobilé realizační výdaje (CZK) / Eligible implementation costs (CZK)</t>
  </si>
  <si>
    <t>Total cash flow to Firm / Celkové peněžní tok do firmy</t>
  </si>
  <si>
    <t>Operational Cash flow to Firm w/o accounting for operating losses / Provozní peněžní tok do firmy bez zahrnutí provozních ztrát</t>
  </si>
  <si>
    <t>NPV w/o accounting for operating losses / Čistá současná hodnota bez započtení provozních ztrát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</si>
</sst>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K_č_-;\-* #,##0.00\ _K_č_-;_-* &quot;-&quot;??\ _K_č_-;_-@_-"/>
    <numFmt numFmtId="165" formatCode="0.0"/>
    <numFmt numFmtId="166" formatCode="0.0%"/>
    <numFmt numFmtId="167" formatCode="#,##0.0"/>
    <numFmt numFmtId="168" formatCode="#,##0.0000"/>
    <numFmt numFmtId="169" formatCode="0.000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0" tint="-0.1499984740745262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u/>
      <sz val="11"/>
      <color theme="1" tint="0.499984740745262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35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theme="8" tint="0.79998168889431442"/>
      <name val="Calibri"/>
      <family val="2"/>
      <charset val="238"/>
      <scheme val="minor"/>
    </font>
    <font>
      <i/>
      <sz val="11"/>
      <color theme="0" tint="-0.249977111117893"/>
      <name val="Calibri"/>
      <family val="2"/>
      <charset val="238"/>
      <scheme val="minor"/>
    </font>
    <font>
      <b/>
      <i/>
      <sz val="11"/>
      <color theme="0" tint="-0.249977111117893"/>
      <name val="Calibri"/>
      <family val="2"/>
      <charset val="238"/>
      <scheme val="minor"/>
    </font>
    <font>
      <i/>
      <sz val="11"/>
      <color theme="0" tint="-0.249977111117893"/>
      <name val="Calibri"/>
      <family val="2"/>
      <charset val="238"/>
    </font>
    <font>
      <i/>
      <sz val="9.35"/>
      <color theme="0" tint="-0.249977111117893"/>
      <name val="Calibri"/>
      <family val="2"/>
      <charset val="238"/>
    </font>
    <font>
      <i/>
      <sz val="11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0">
    <xf numFmtId="0" fontId="0" fillId="0" borderId="0" xfId="0"/>
    <xf numFmtId="0" fontId="3" fillId="0" borderId="0" xfId="0" applyFont="1" applyProtection="1"/>
    <xf numFmtId="0" fontId="0" fillId="2" borderId="1" xfId="0" applyFill="1" applyBorder="1" applyProtection="1"/>
    <xf numFmtId="0" fontId="0" fillId="0" borderId="0" xfId="0" applyProtection="1"/>
    <xf numFmtId="3" fontId="0" fillId="3" borderId="1" xfId="0" applyNumberFormat="1" applyFill="1" applyBorder="1" applyProtection="1"/>
    <xf numFmtId="3" fontId="0" fillId="0" borderId="1" xfId="0" applyNumberFormat="1" applyFill="1" applyBorder="1" applyProtection="1"/>
    <xf numFmtId="3" fontId="0" fillId="4" borderId="5" xfId="0" applyNumberFormat="1" applyFill="1" applyBorder="1" applyProtection="1"/>
    <xf numFmtId="3" fontId="0" fillId="5" borderId="16" xfId="0" applyNumberFormat="1" applyFill="1" applyBorder="1" applyProtection="1"/>
    <xf numFmtId="0" fontId="10" fillId="5" borderId="0" xfId="0" applyFont="1" applyFill="1" applyBorder="1" applyAlignment="1" applyProtection="1">
      <alignment horizontal="left" indent="1"/>
    </xf>
    <xf numFmtId="0" fontId="3" fillId="0" borderId="0" xfId="0" applyFont="1" applyAlignment="1" applyProtection="1">
      <alignment horizontal="right" vertical="center" indent="2"/>
    </xf>
    <xf numFmtId="0" fontId="0" fillId="0" borderId="0" xfId="0" applyFill="1" applyProtection="1"/>
    <xf numFmtId="1" fontId="0" fillId="0" borderId="0" xfId="1" applyNumberFormat="1" applyFont="1" applyFill="1" applyBorder="1" applyProtection="1"/>
    <xf numFmtId="1" fontId="10" fillId="0" borderId="0" xfId="1" applyNumberFormat="1" applyFont="1" applyFill="1" applyBorder="1" applyAlignment="1" applyProtection="1">
      <alignment horizontal="left" indent="1"/>
    </xf>
    <xf numFmtId="0" fontId="0" fillId="0" borderId="0" xfId="0" applyFill="1" applyBorder="1" applyProtection="1"/>
    <xf numFmtId="1" fontId="0" fillId="0" borderId="1" xfId="1" applyNumberFormat="1" applyFont="1" applyFill="1" applyBorder="1" applyProtection="1"/>
    <xf numFmtId="1" fontId="3" fillId="0" borderId="2" xfId="1" applyNumberFormat="1" applyFont="1" applyFill="1" applyBorder="1" applyProtection="1"/>
    <xf numFmtId="1" fontId="0" fillId="0" borderId="3" xfId="1" applyNumberFormat="1" applyFont="1" applyFill="1" applyBorder="1" applyProtection="1"/>
    <xf numFmtId="165" fontId="0" fillId="0" borderId="1" xfId="1" applyNumberFormat="1" applyFont="1" applyFill="1" applyBorder="1" applyProtection="1"/>
    <xf numFmtId="9" fontId="0" fillId="0" borderId="1" xfId="2" applyFont="1" applyFill="1" applyBorder="1" applyProtection="1"/>
    <xf numFmtId="0" fontId="3" fillId="0" borderId="0" xfId="0" applyFont="1" applyFill="1" applyProtection="1"/>
    <xf numFmtId="0" fontId="10" fillId="0" borderId="0" xfId="0" applyFont="1" applyProtection="1"/>
    <xf numFmtId="10" fontId="0" fillId="0" borderId="0" xfId="0" applyNumberFormat="1" applyFill="1" applyProtection="1"/>
    <xf numFmtId="0" fontId="0" fillId="0" borderId="0" xfId="0" applyAlignment="1" applyProtection="1">
      <alignment horizontal="left" indent="1"/>
    </xf>
    <xf numFmtId="1" fontId="0" fillId="0" borderId="0" xfId="0" applyNumberFormat="1" applyFill="1" applyProtection="1"/>
    <xf numFmtId="3" fontId="3" fillId="0" borderId="1" xfId="1" applyNumberFormat="1" applyFont="1" applyFill="1" applyBorder="1" applyProtection="1"/>
    <xf numFmtId="0" fontId="4" fillId="0" borderId="0" xfId="0" applyFont="1" applyProtection="1"/>
    <xf numFmtId="166" fontId="0" fillId="0" borderId="0" xfId="0" applyNumberFormat="1" applyFill="1" applyProtection="1"/>
    <xf numFmtId="166" fontId="5" fillId="0" borderId="0" xfId="0" applyNumberFormat="1" applyFont="1" applyProtection="1"/>
    <xf numFmtId="166" fontId="0" fillId="0" borderId="0" xfId="0" applyNumberFormat="1" applyProtection="1"/>
    <xf numFmtId="3" fontId="3" fillId="0" borderId="17" xfId="1" applyNumberFormat="1" applyFont="1" applyFill="1" applyBorder="1" applyProtection="1"/>
    <xf numFmtId="3" fontId="0" fillId="0" borderId="0" xfId="0" applyNumberFormat="1" applyProtection="1"/>
    <xf numFmtId="3" fontId="0" fillId="0" borderId="0" xfId="0" applyNumberFormat="1" applyFill="1" applyProtection="1"/>
    <xf numFmtId="3" fontId="11" fillId="0" borderId="17" xfId="1" applyNumberFormat="1" applyFont="1" applyFill="1" applyBorder="1" applyProtection="1"/>
    <xf numFmtId="10" fontId="3" fillId="0" borderId="0" xfId="0" applyNumberFormat="1" applyFont="1" applyFill="1" applyProtection="1"/>
    <xf numFmtId="3" fontId="3" fillId="0" borderId="0" xfId="0" applyNumberFormat="1" applyFont="1" applyProtection="1"/>
    <xf numFmtId="0" fontId="0" fillId="0" borderId="0" xfId="0" applyNumberFormat="1" applyProtection="1"/>
    <xf numFmtId="0" fontId="0" fillId="0" borderId="0" xfId="0" applyFill="1" applyAlignment="1" applyProtection="1">
      <alignment horizontal="left" indent="1"/>
    </xf>
    <xf numFmtId="0" fontId="0" fillId="0" borderId="0" xfId="0" applyFill="1" applyAlignment="1" applyProtection="1">
      <alignment horizontal="left" indent="2"/>
    </xf>
    <xf numFmtId="3" fontId="3" fillId="0" borderId="16" xfId="1" applyNumberFormat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0" fillId="0" borderId="0" xfId="0" applyFont="1" applyFill="1" applyProtection="1"/>
    <xf numFmtId="0" fontId="0" fillId="0" borderId="0" xfId="0" applyFont="1" applyProtection="1"/>
    <xf numFmtId="0" fontId="2" fillId="0" borderId="0" xfId="0" applyFont="1" applyProtection="1"/>
    <xf numFmtId="3" fontId="2" fillId="0" borderId="0" xfId="0" applyNumberFormat="1" applyFont="1" applyProtection="1"/>
    <xf numFmtId="3" fontId="6" fillId="0" borderId="0" xfId="0" applyNumberFormat="1" applyFont="1" applyProtection="1"/>
    <xf numFmtId="3" fontId="3" fillId="0" borderId="16" xfId="1" applyNumberFormat="1" applyFont="1" applyFill="1" applyBorder="1" applyProtection="1"/>
    <xf numFmtId="9" fontId="0" fillId="0" borderId="0" xfId="0" applyNumberFormat="1" applyProtection="1"/>
    <xf numFmtId="1" fontId="0" fillId="2" borderId="1" xfId="1" applyNumberFormat="1" applyFont="1" applyFill="1" applyBorder="1" applyProtection="1">
      <protection locked="0"/>
    </xf>
    <xf numFmtId="3" fontId="0" fillId="2" borderId="1" xfId="1" applyNumberFormat="1" applyFont="1" applyFill="1" applyBorder="1" applyProtection="1">
      <protection locked="0"/>
    </xf>
    <xf numFmtId="10" fontId="0" fillId="2" borderId="1" xfId="2" applyNumberFormat="1" applyFont="1" applyFill="1" applyBorder="1" applyProtection="1">
      <protection locked="0"/>
    </xf>
    <xf numFmtId="168" fontId="0" fillId="2" borderId="1" xfId="1" applyNumberFormat="1" applyFont="1" applyFill="1" applyBorder="1" applyProtection="1">
      <protection locked="0"/>
    </xf>
    <xf numFmtId="3" fontId="1" fillId="2" borderId="1" xfId="1" applyNumberFormat="1" applyFont="1" applyFill="1" applyBorder="1" applyProtection="1">
      <protection locked="0"/>
    </xf>
    <xf numFmtId="3" fontId="3" fillId="2" borderId="1" xfId="1" applyNumberFormat="1" applyFont="1" applyFill="1" applyBorder="1" applyProtection="1">
      <protection locked="0"/>
    </xf>
    <xf numFmtId="3" fontId="3" fillId="2" borderId="1" xfId="2" applyNumberFormat="1" applyFont="1" applyFill="1" applyBorder="1" applyProtection="1">
      <protection locked="0"/>
    </xf>
    <xf numFmtId="3" fontId="0" fillId="0" borderId="1" xfId="1" applyNumberFormat="1" applyFont="1" applyFill="1" applyBorder="1" applyProtection="1">
      <protection locked="0"/>
    </xf>
    <xf numFmtId="0" fontId="3" fillId="0" borderId="4" xfId="0" applyFont="1" applyBorder="1" applyProtection="1"/>
    <xf numFmtId="0" fontId="0" fillId="0" borderId="4" xfId="0" applyBorder="1" applyProtection="1"/>
    <xf numFmtId="0" fontId="0" fillId="0" borderId="4" xfId="0" applyFill="1" applyBorder="1" applyProtection="1"/>
    <xf numFmtId="0" fontId="3" fillId="0" borderId="4" xfId="0" applyFont="1" applyFill="1" applyBorder="1" applyProtection="1"/>
    <xf numFmtId="0" fontId="3" fillId="0" borderId="0" xfId="0" applyFont="1" applyBorder="1" applyProtection="1"/>
    <xf numFmtId="0" fontId="0" fillId="0" borderId="0" xfId="0" applyBorder="1" applyProtection="1"/>
    <xf numFmtId="0" fontId="3" fillId="0" borderId="0" xfId="0" applyFont="1" applyFill="1" applyBorder="1" applyProtection="1"/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Fill="1" applyBorder="1" applyProtection="1"/>
    <xf numFmtId="0" fontId="0" fillId="0" borderId="0" xfId="0" applyAlignment="1" applyProtection="1">
      <alignment horizontal="center"/>
    </xf>
    <xf numFmtId="9" fontId="6" fillId="0" borderId="0" xfId="2" applyFont="1" applyAlignment="1" applyProtection="1">
      <alignment horizontal="right"/>
    </xf>
    <xf numFmtId="9" fontId="6" fillId="0" borderId="0" xfId="2" applyFont="1" applyFill="1" applyAlignment="1" applyProtection="1">
      <alignment horizontal="right"/>
    </xf>
    <xf numFmtId="0" fontId="0" fillId="0" borderId="0" xfId="0" applyFill="1" applyAlignment="1" applyProtection="1">
      <alignment horizontal="center"/>
    </xf>
    <xf numFmtId="3" fontId="0" fillId="0" borderId="0" xfId="0" applyNumberFormat="1" applyFill="1" applyBorder="1" applyProtection="1"/>
    <xf numFmtId="0" fontId="6" fillId="0" borderId="0" xfId="0" applyFont="1" applyFill="1" applyProtection="1"/>
    <xf numFmtId="0" fontId="9" fillId="0" borderId="0" xfId="0" applyFont="1" applyBorder="1" applyProtection="1"/>
    <xf numFmtId="0" fontId="9" fillId="0" borderId="0" xfId="0" applyFont="1" applyBorder="1" applyAlignment="1" applyProtection="1">
      <alignment horizontal="left" indent="2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1" xfId="0" applyNumberFormat="1" applyFont="1" applyFill="1" applyBorder="1" applyProtection="1"/>
    <xf numFmtId="0" fontId="9" fillId="0" borderId="0" xfId="0" applyFont="1" applyProtection="1"/>
    <xf numFmtId="0" fontId="9" fillId="0" borderId="0" xfId="0" applyFont="1" applyBorder="1" applyAlignment="1" applyProtection="1">
      <alignment horizontal="left" indent="1"/>
    </xf>
    <xf numFmtId="0" fontId="0" fillId="0" borderId="0" xfId="0" applyAlignment="1" applyProtection="1">
      <alignment horizontal="left"/>
    </xf>
    <xf numFmtId="0" fontId="6" fillId="0" borderId="0" xfId="0" applyFont="1" applyFill="1" applyAlignment="1" applyProtection="1">
      <alignment horizontal="right"/>
    </xf>
    <xf numFmtId="3" fontId="0" fillId="3" borderId="5" xfId="0" applyNumberFormat="1" applyFill="1" applyBorder="1" applyProtection="1"/>
    <xf numFmtId="0" fontId="0" fillId="0" borderId="6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center"/>
    </xf>
    <xf numFmtId="0" fontId="0" fillId="0" borderId="6" xfId="0" applyFont="1" applyBorder="1" applyProtection="1"/>
    <xf numFmtId="0" fontId="0" fillId="0" borderId="6" xfId="0" applyFont="1" applyFill="1" applyBorder="1" applyProtection="1"/>
    <xf numFmtId="3" fontId="0" fillId="0" borderId="7" xfId="0" applyNumberFormat="1" applyFill="1" applyBorder="1" applyProtection="1"/>
    <xf numFmtId="4" fontId="0" fillId="0" borderId="0" xfId="0" applyNumberFormat="1" applyFill="1" applyProtection="1"/>
    <xf numFmtId="9" fontId="0" fillId="0" borderId="0" xfId="0" applyNumberFormat="1" applyFill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3" fontId="3" fillId="0" borderId="1" xfId="0" applyNumberFormat="1" applyFont="1" applyFill="1" applyBorder="1" applyProtection="1"/>
    <xf numFmtId="0" fontId="10" fillId="0" borderId="0" xfId="0" applyFont="1" applyBorder="1" applyProtection="1"/>
    <xf numFmtId="0" fontId="10" fillId="0" borderId="0" xfId="0" applyFont="1" applyBorder="1" applyAlignment="1" applyProtection="1">
      <alignment horizontal="left"/>
    </xf>
    <xf numFmtId="0" fontId="0" fillId="0" borderId="0" xfId="0" applyFont="1" applyAlignment="1" applyProtection="1">
      <alignment horizontal="center"/>
    </xf>
    <xf numFmtId="0" fontId="10" fillId="0" borderId="0" xfId="0" applyFont="1" applyFill="1" applyBorder="1" applyProtection="1"/>
    <xf numFmtId="166" fontId="10" fillId="0" borderId="1" xfId="2" applyNumberFormat="1" applyFont="1" applyFill="1" applyBorder="1" applyAlignment="1" applyProtection="1">
      <alignment horizontal="right"/>
    </xf>
    <xf numFmtId="3" fontId="0" fillId="0" borderId="1" xfId="0" applyNumberFormat="1" applyFont="1" applyFill="1" applyBorder="1" applyProtection="1"/>
    <xf numFmtId="9" fontId="3" fillId="0" borderId="1" xfId="0" applyNumberFormat="1" applyFont="1" applyFill="1" applyBorder="1" applyProtection="1"/>
    <xf numFmtId="0" fontId="3" fillId="0" borderId="0" xfId="0" applyFont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3" fontId="3" fillId="0" borderId="4" xfId="0" applyNumberFormat="1" applyFont="1" applyBorder="1" applyProtection="1"/>
    <xf numFmtId="0" fontId="11" fillId="0" borderId="0" xfId="0" applyFont="1" applyBorder="1" applyProtection="1"/>
    <xf numFmtId="3" fontId="3" fillId="0" borderId="0" xfId="0" applyNumberFormat="1" applyFont="1" applyBorder="1" applyAlignment="1" applyProtection="1">
      <alignment horizontal="right"/>
    </xf>
    <xf numFmtId="167" fontId="0" fillId="0" borderId="0" xfId="0" applyNumberFormat="1" applyProtection="1"/>
    <xf numFmtId="167" fontId="0" fillId="0" borderId="0" xfId="0" applyNumberFormat="1" applyFill="1" applyProtection="1"/>
    <xf numFmtId="0" fontId="3" fillId="0" borderId="8" xfId="0" applyFont="1" applyBorder="1" applyProtection="1"/>
    <xf numFmtId="0" fontId="3" fillId="0" borderId="9" xfId="0" applyFont="1" applyBorder="1" applyAlignment="1" applyProtection="1">
      <alignment horizontal="center"/>
    </xf>
    <xf numFmtId="10" fontId="0" fillId="0" borderId="0" xfId="0" applyNumberFormat="1" applyFill="1" applyBorder="1" applyProtection="1"/>
    <xf numFmtId="0" fontId="3" fillId="0" borderId="11" xfId="0" applyFont="1" applyFill="1" applyBorder="1" applyProtection="1"/>
    <xf numFmtId="0" fontId="3" fillId="0" borderId="12" xfId="0" applyFont="1" applyFill="1" applyBorder="1" applyAlignment="1" applyProtection="1">
      <alignment horizontal="center"/>
    </xf>
    <xf numFmtId="10" fontId="0" fillId="0" borderId="12" xfId="0" applyNumberFormat="1" applyFill="1" applyBorder="1" applyProtection="1"/>
    <xf numFmtId="4" fontId="3" fillId="0" borderId="9" xfId="0" applyNumberFormat="1" applyFont="1" applyFill="1" applyBorder="1" applyProtection="1"/>
    <xf numFmtId="4" fontId="3" fillId="0" borderId="0" xfId="0" applyNumberFormat="1" applyFont="1" applyFill="1" applyBorder="1" applyProtection="1"/>
    <xf numFmtId="0" fontId="3" fillId="0" borderId="13" xfId="0" applyFont="1" applyBorder="1" applyProtection="1"/>
    <xf numFmtId="0" fontId="3" fillId="0" borderId="14" xfId="0" applyFont="1" applyBorder="1" applyAlignment="1" applyProtection="1">
      <alignment horizontal="center"/>
    </xf>
    <xf numFmtId="4" fontId="3" fillId="0" borderId="14" xfId="0" applyNumberFormat="1" applyFont="1" applyFill="1" applyBorder="1" applyProtection="1"/>
    <xf numFmtId="10" fontId="0" fillId="0" borderId="0" xfId="2" applyNumberFormat="1" applyFont="1" applyFill="1" applyProtection="1"/>
    <xf numFmtId="3" fontId="3" fillId="0" borderId="9" xfId="0" applyNumberFormat="1" applyFont="1" applyFill="1" applyBorder="1" applyProtection="1"/>
    <xf numFmtId="3" fontId="3" fillId="0" borderId="0" xfId="0" applyNumberFormat="1" applyFont="1" applyFill="1" applyBorder="1" applyProtection="1"/>
    <xf numFmtId="3" fontId="3" fillId="0" borderId="14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0" fillId="2" borderId="0" xfId="0" applyFill="1" applyProtection="1"/>
    <xf numFmtId="0" fontId="12" fillId="2" borderId="0" xfId="0" applyFont="1" applyFill="1" applyProtection="1"/>
    <xf numFmtId="0" fontId="13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left"/>
    </xf>
    <xf numFmtId="0" fontId="13" fillId="2" borderId="0" xfId="0" applyFont="1" applyFill="1" applyProtection="1"/>
    <xf numFmtId="0" fontId="15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Protection="1"/>
    <xf numFmtId="9" fontId="12" fillId="2" borderId="0" xfId="0" applyNumberFormat="1" applyFont="1" applyFill="1" applyBorder="1" applyProtection="1"/>
    <xf numFmtId="3" fontId="12" fillId="2" borderId="0" xfId="0" applyNumberFormat="1" applyFont="1" applyFill="1" applyBorder="1" applyProtection="1"/>
    <xf numFmtId="10" fontId="0" fillId="3" borderId="10" xfId="0" applyNumberFormat="1" applyFill="1" applyBorder="1" applyProtection="1">
      <protection locked="0"/>
    </xf>
    <xf numFmtId="3" fontId="3" fillId="3" borderId="1" xfId="0" applyNumberFormat="1" applyFont="1" applyFill="1" applyBorder="1" applyProtection="1">
      <protection locked="0"/>
    </xf>
    <xf numFmtId="3" fontId="0" fillId="3" borderId="5" xfId="0" applyNumberFormat="1" applyFill="1" applyBorder="1" applyProtection="1">
      <protection locked="0"/>
    </xf>
    <xf numFmtId="166" fontId="0" fillId="3" borderId="1" xfId="0" applyNumberFormat="1" applyFill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0" fontId="0" fillId="0" borderId="17" xfId="0" applyFill="1" applyBorder="1" applyProtection="1"/>
    <xf numFmtId="0" fontId="10" fillId="5" borderId="0" xfId="0" applyFont="1" applyFill="1" applyBorder="1" applyAlignment="1" applyProtection="1">
      <alignment horizontal="left" indent="1"/>
    </xf>
    <xf numFmtId="9" fontId="0" fillId="0" borderId="1" xfId="1" applyNumberFormat="1" applyFont="1" applyFill="1" applyBorder="1" applyProtection="1"/>
    <xf numFmtId="0" fontId="12" fillId="2" borderId="0" xfId="0" applyFont="1" applyFill="1" applyBorder="1" applyAlignment="1" applyProtection="1">
      <alignment horizontal="left" indent="2"/>
    </xf>
    <xf numFmtId="3" fontId="12" fillId="2" borderId="0" xfId="0" applyNumberFormat="1" applyFont="1" applyFill="1" applyBorder="1" applyAlignment="1" applyProtection="1">
      <alignment horizontal="right"/>
    </xf>
    <xf numFmtId="0" fontId="12" fillId="2" borderId="0" xfId="0" applyFont="1" applyFill="1" applyBorder="1" applyAlignment="1" applyProtection="1">
      <alignment horizontal="left" indent="1"/>
    </xf>
    <xf numFmtId="3" fontId="13" fillId="2" borderId="0" xfId="0" applyNumberFormat="1" applyFont="1" applyFill="1" applyBorder="1" applyProtection="1"/>
    <xf numFmtId="166" fontId="15" fillId="2" borderId="0" xfId="2" applyNumberFormat="1" applyFont="1" applyFill="1" applyBorder="1" applyAlignment="1" applyProtection="1">
      <alignment horizontal="right"/>
    </xf>
    <xf numFmtId="3" fontId="12" fillId="2" borderId="0" xfId="1" applyNumberFormat="1" applyFont="1" applyFill="1" applyBorder="1" applyProtection="1"/>
    <xf numFmtId="166" fontId="12" fillId="2" borderId="0" xfId="2" applyNumberFormat="1" applyFont="1" applyFill="1" applyBorder="1" applyAlignment="1" applyProtection="1">
      <alignment horizontal="right"/>
    </xf>
    <xf numFmtId="0" fontId="0" fillId="2" borderId="0" xfId="0" applyFill="1" applyBorder="1" applyProtection="1"/>
    <xf numFmtId="0" fontId="10" fillId="0" borderId="0" xfId="0" applyFont="1" applyAlignment="1" applyProtection="1">
      <alignment wrapText="1"/>
    </xf>
    <xf numFmtId="0" fontId="3" fillId="0" borderId="0" xfId="0" applyFont="1" applyAlignment="1" applyProtection="1">
      <alignment horizontal="left" indent="1"/>
    </xf>
    <xf numFmtId="0" fontId="0" fillId="0" borderId="0" xfId="0" applyFill="1" applyBorder="1" applyAlignment="1" applyProtection="1">
      <alignment horizontal="left" indent="1"/>
    </xf>
    <xf numFmtId="0" fontId="3" fillId="0" borderId="0" xfId="0" applyFont="1" applyFill="1" applyAlignment="1" applyProtection="1">
      <alignment horizontal="left" indent="1"/>
    </xf>
    <xf numFmtId="0" fontId="0" fillId="0" borderId="0" xfId="0" applyAlignment="1" applyProtection="1">
      <alignment horizontal="left" indent="2"/>
    </xf>
    <xf numFmtId="3" fontId="3" fillId="0" borderId="0" xfId="0" applyNumberFormat="1" applyFont="1" applyAlignment="1" applyProtection="1">
      <alignment horizontal="left" indent="1"/>
    </xf>
    <xf numFmtId="0" fontId="0" fillId="0" borderId="0" xfId="0" applyFont="1" applyFill="1" applyAlignment="1" applyProtection="1">
      <alignment horizontal="left" indent="3"/>
    </xf>
    <xf numFmtId="0" fontId="0" fillId="0" borderId="0" xfId="0" applyFill="1" applyAlignment="1" applyProtection="1">
      <alignment horizontal="left" indent="3"/>
    </xf>
    <xf numFmtId="0" fontId="0" fillId="0" borderId="0" xfId="0" applyFont="1" applyAlignment="1" applyProtection="1">
      <alignment horizontal="left" indent="2"/>
    </xf>
    <xf numFmtId="0" fontId="3" fillId="0" borderId="0" xfId="0" applyFont="1" applyAlignment="1" applyProtection="1">
      <alignment horizontal="left" wrapText="1" indent="1"/>
    </xf>
    <xf numFmtId="0" fontId="22" fillId="6" borderId="0" xfId="0" applyFont="1" applyFill="1" applyProtection="1"/>
    <xf numFmtId="1" fontId="23" fillId="0" borderId="0" xfId="1" applyNumberFormat="1" applyFont="1" applyFill="1" applyBorder="1" applyAlignment="1" applyProtection="1">
      <alignment horizontal="left" indent="1"/>
    </xf>
    <xf numFmtId="0" fontId="23" fillId="0" borderId="0" xfId="0" applyFont="1" applyAlignment="1" applyProtection="1">
      <alignment wrapText="1"/>
    </xf>
    <xf numFmtId="0" fontId="24" fillId="0" borderId="0" xfId="0" applyFont="1" applyAlignment="1" applyProtection="1">
      <alignment horizontal="left" indent="1"/>
    </xf>
    <xf numFmtId="0" fontId="23" fillId="0" borderId="0" xfId="0" applyFont="1" applyProtection="1"/>
    <xf numFmtId="0" fontId="23" fillId="0" borderId="0" xfId="0" applyFont="1" applyFill="1" applyProtection="1"/>
    <xf numFmtId="0" fontId="23" fillId="0" borderId="0" xfId="0" applyFont="1" applyAlignment="1" applyProtection="1">
      <alignment horizontal="left" indent="1"/>
    </xf>
    <xf numFmtId="1" fontId="23" fillId="0" borderId="1" xfId="1" applyNumberFormat="1" applyFont="1" applyFill="1" applyBorder="1" applyProtection="1"/>
    <xf numFmtId="1" fontId="23" fillId="0" borderId="0" xfId="1" applyNumberFormat="1" applyFont="1" applyFill="1" applyBorder="1" applyProtection="1"/>
    <xf numFmtId="0" fontId="23" fillId="0" borderId="0" xfId="0" applyFont="1" applyFill="1" applyBorder="1" applyAlignment="1" applyProtection="1">
      <alignment horizontal="left" indent="1"/>
    </xf>
    <xf numFmtId="1" fontId="24" fillId="0" borderId="2" xfId="1" applyNumberFormat="1" applyFont="1" applyFill="1" applyBorder="1" applyProtection="1"/>
    <xf numFmtId="1" fontId="23" fillId="0" borderId="3" xfId="1" applyNumberFormat="1" applyFont="1" applyFill="1" applyBorder="1" applyProtection="1"/>
    <xf numFmtId="10" fontId="23" fillId="2" borderId="1" xfId="2" applyNumberFormat="1" applyFont="1" applyFill="1" applyBorder="1" applyProtection="1">
      <protection locked="0"/>
    </xf>
    <xf numFmtId="165" fontId="23" fillId="0" borderId="1" xfId="1" applyNumberFormat="1" applyFont="1" applyFill="1" applyBorder="1" applyProtection="1"/>
    <xf numFmtId="9" fontId="23" fillId="0" borderId="1" xfId="2" applyFont="1" applyFill="1" applyBorder="1" applyProtection="1"/>
    <xf numFmtId="0" fontId="24" fillId="0" borderId="0" xfId="0" applyFont="1" applyFill="1" applyAlignment="1" applyProtection="1">
      <alignment horizontal="left" indent="1"/>
    </xf>
    <xf numFmtId="10" fontId="23" fillId="0" borderId="0" xfId="0" applyNumberFormat="1" applyFont="1" applyFill="1" applyProtection="1"/>
    <xf numFmtId="0" fontId="23" fillId="0" borderId="0" xfId="0" applyFont="1" applyAlignment="1" applyProtection="1">
      <alignment horizontal="left" indent="2"/>
    </xf>
    <xf numFmtId="1" fontId="23" fillId="0" borderId="0" xfId="0" applyNumberFormat="1" applyFont="1" applyFill="1" applyProtection="1"/>
    <xf numFmtId="3" fontId="24" fillId="0" borderId="1" xfId="1" applyNumberFormat="1" applyFont="1" applyFill="1" applyBorder="1" applyProtection="1"/>
    <xf numFmtId="3" fontId="24" fillId="0" borderId="17" xfId="1" applyNumberFormat="1" applyFont="1" applyFill="1" applyBorder="1" applyProtection="1"/>
    <xf numFmtId="0" fontId="24" fillId="0" borderId="0" xfId="0" applyFont="1" applyFill="1" applyProtection="1"/>
    <xf numFmtId="3" fontId="24" fillId="2" borderId="1" xfId="1" applyNumberFormat="1" applyFont="1" applyFill="1" applyBorder="1" applyProtection="1">
      <protection locked="0"/>
    </xf>
    <xf numFmtId="0" fontId="24" fillId="0" borderId="0" xfId="0" applyFont="1" applyProtection="1"/>
    <xf numFmtId="3" fontId="24" fillId="0" borderId="0" xfId="0" applyNumberFormat="1" applyFont="1" applyAlignment="1" applyProtection="1">
      <alignment horizontal="left" indent="1"/>
    </xf>
    <xf numFmtId="3" fontId="24" fillId="0" borderId="0" xfId="0" applyNumberFormat="1" applyFont="1" applyProtection="1"/>
    <xf numFmtId="169" fontId="23" fillId="0" borderId="1" xfId="1" applyNumberFormat="1" applyFont="1" applyFill="1" applyBorder="1" applyProtection="1"/>
    <xf numFmtId="3" fontId="23" fillId="2" borderId="1" xfId="1" applyNumberFormat="1" applyFont="1" applyFill="1" applyBorder="1" applyProtection="1">
      <protection locked="0"/>
    </xf>
    <xf numFmtId="0" fontId="23" fillId="0" borderId="0" xfId="0" applyFont="1" applyFill="1" applyAlignment="1" applyProtection="1">
      <alignment horizontal="left" indent="3"/>
    </xf>
    <xf numFmtId="0" fontId="23" fillId="0" borderId="0" xfId="0" applyNumberFormat="1" applyFont="1" applyProtection="1"/>
    <xf numFmtId="3" fontId="23" fillId="0" borderId="1" xfId="1" applyNumberFormat="1" applyFont="1" applyFill="1" applyBorder="1" applyProtection="1">
      <protection locked="0"/>
    </xf>
    <xf numFmtId="0" fontId="23" fillId="0" borderId="0" xfId="0" applyFont="1" applyFill="1" applyAlignment="1" applyProtection="1">
      <alignment horizontal="left" indent="2"/>
    </xf>
    <xf numFmtId="3" fontId="24" fillId="0" borderId="16" xfId="1" applyNumberFormat="1" applyFont="1" applyFill="1" applyBorder="1" applyAlignment="1" applyProtection="1"/>
    <xf numFmtId="3" fontId="24" fillId="0" borderId="0" xfId="1" applyNumberFormat="1" applyFont="1" applyFill="1" applyBorder="1" applyAlignment="1" applyProtection="1"/>
    <xf numFmtId="0" fontId="23" fillId="0" borderId="1" xfId="1" applyNumberFormat="1" applyFont="1" applyFill="1" applyBorder="1" applyProtection="1"/>
    <xf numFmtId="0" fontId="24" fillId="0" borderId="0" xfId="0" applyFont="1" applyAlignment="1" applyProtection="1">
      <alignment horizontal="left" wrapText="1" indent="1"/>
    </xf>
    <xf numFmtId="3" fontId="23" fillId="0" borderId="0" xfId="0" applyNumberFormat="1" applyFont="1" applyProtection="1"/>
    <xf numFmtId="3" fontId="24" fillId="0" borderId="16" xfId="1" applyNumberFormat="1" applyFont="1" applyFill="1" applyBorder="1" applyProtection="1"/>
    <xf numFmtId="0" fontId="11" fillId="0" borderId="0" xfId="0" applyFont="1" applyProtection="1"/>
    <xf numFmtId="3" fontId="11" fillId="2" borderId="1" xfId="1" applyNumberFormat="1" applyFont="1" applyFill="1" applyBorder="1" applyProtection="1">
      <protection locked="0"/>
    </xf>
    <xf numFmtId="0" fontId="16" fillId="6" borderId="0" xfId="0" applyFont="1" applyFill="1" applyProtection="1"/>
    <xf numFmtId="0" fontId="11" fillId="6" borderId="0" xfId="0" applyFont="1" applyFill="1" applyAlignment="1" applyProtection="1">
      <alignment horizontal="left" indent="1"/>
    </xf>
    <xf numFmtId="0" fontId="16" fillId="6" borderId="0" xfId="0" applyFont="1" applyFill="1" applyAlignment="1" applyProtection="1">
      <alignment horizontal="left" indent="2"/>
    </xf>
    <xf numFmtId="0" fontId="11" fillId="6" borderId="0" xfId="0" applyFont="1" applyFill="1" applyAlignment="1" applyProtection="1">
      <alignment horizontal="left" indent="2"/>
    </xf>
    <xf numFmtId="0" fontId="16" fillId="6" borderId="0" xfId="0" applyFont="1" applyFill="1" applyAlignment="1" applyProtection="1">
      <alignment horizontal="left" indent="1"/>
    </xf>
    <xf numFmtId="10" fontId="16" fillId="6" borderId="0" xfId="0" applyNumberFormat="1" applyFont="1" applyFill="1" applyProtection="1"/>
    <xf numFmtId="3" fontId="16" fillId="6" borderId="0" xfId="0" applyNumberFormat="1" applyFont="1" applyFill="1" applyProtection="1"/>
    <xf numFmtId="0" fontId="11" fillId="6" borderId="0" xfId="0" applyFont="1" applyFill="1" applyProtection="1"/>
    <xf numFmtId="10" fontId="11" fillId="6" borderId="0" xfId="0" applyNumberFormat="1" applyFont="1" applyFill="1" applyProtection="1"/>
    <xf numFmtId="9" fontId="16" fillId="0" borderId="17" xfId="2" applyFont="1" applyFill="1" applyBorder="1" applyProtection="1"/>
    <xf numFmtId="1" fontId="16" fillId="0" borderId="17" xfId="1" applyNumberFormat="1" applyFont="1" applyFill="1" applyBorder="1" applyProtection="1"/>
    <xf numFmtId="0" fontId="23" fillId="5" borderId="0" xfId="0" applyFont="1" applyFill="1" applyAlignment="1" applyProtection="1">
      <alignment horizontal="left" indent="1"/>
    </xf>
    <xf numFmtId="0" fontId="23" fillId="5" borderId="0" xfId="0" applyFont="1" applyFill="1" applyProtection="1"/>
    <xf numFmtId="0" fontId="23" fillId="6" borderId="0" xfId="0" applyFont="1" applyFill="1" applyProtection="1"/>
    <xf numFmtId="0" fontId="24" fillId="5" borderId="0" xfId="0" applyFont="1" applyFill="1" applyAlignment="1" applyProtection="1">
      <alignment horizontal="left" indent="1"/>
    </xf>
    <xf numFmtId="10" fontId="23" fillId="0" borderId="17" xfId="1" applyNumberFormat="1" applyFont="1" applyFill="1" applyBorder="1" applyProtection="1"/>
    <xf numFmtId="10" fontId="23" fillId="5" borderId="0" xfId="0" applyNumberFormat="1" applyFont="1" applyFill="1" applyProtection="1"/>
    <xf numFmtId="10" fontId="23" fillId="2" borderId="17" xfId="2" applyNumberFormat="1" applyFont="1" applyFill="1" applyBorder="1" applyProtection="1">
      <protection locked="0"/>
    </xf>
    <xf numFmtId="166" fontId="23" fillId="5" borderId="0" xfId="0" applyNumberFormat="1" applyFont="1" applyFill="1" applyProtection="1"/>
    <xf numFmtId="0" fontId="23" fillId="0" borderId="20" xfId="0" applyFont="1" applyBorder="1" applyProtection="1"/>
    <xf numFmtId="0" fontId="23" fillId="0" borderId="17" xfId="0" applyFont="1" applyFill="1" applyBorder="1" applyProtection="1"/>
    <xf numFmtId="1" fontId="23" fillId="2" borderId="1" xfId="1" applyNumberFormat="1" applyFont="1" applyFill="1" applyBorder="1" applyProtection="1">
      <protection locked="0"/>
    </xf>
    <xf numFmtId="3" fontId="23" fillId="5" borderId="0" xfId="0" applyNumberFormat="1" applyFont="1" applyFill="1" applyProtection="1"/>
    <xf numFmtId="0" fontId="27" fillId="5" borderId="0" xfId="0" applyFont="1" applyFill="1" applyProtection="1"/>
    <xf numFmtId="1" fontId="27" fillId="5" borderId="0" xfId="1" applyNumberFormat="1" applyFont="1" applyFill="1" applyBorder="1" applyProtection="1"/>
    <xf numFmtId="10" fontId="27" fillId="5" borderId="0" xfId="0" applyNumberFormat="1" applyFont="1" applyFill="1" applyProtection="1"/>
    <xf numFmtId="166" fontId="27" fillId="5" borderId="0" xfId="0" applyNumberFormat="1" applyFont="1" applyFill="1" applyProtection="1"/>
    <xf numFmtId="0" fontId="0" fillId="0" borderId="4" xfId="0" applyFont="1" applyFill="1" applyBorder="1" applyProtection="1"/>
    <xf numFmtId="0" fontId="0" fillId="0" borderId="4" xfId="0" applyFont="1" applyBorder="1" applyAlignment="1" applyProtection="1">
      <alignment horizontal="center"/>
    </xf>
    <xf numFmtId="0" fontId="0" fillId="0" borderId="4" xfId="0" applyFont="1" applyBorder="1" applyProtection="1"/>
    <xf numFmtId="3" fontId="0" fillId="0" borderId="4" xfId="0" applyNumberFormat="1" applyFont="1" applyBorder="1" applyProtection="1"/>
    <xf numFmtId="3" fontId="10" fillId="0" borderId="17" xfId="1" applyNumberFormat="1" applyFont="1" applyFill="1" applyBorder="1" applyAlignment="1" applyProtection="1">
      <alignment horizontal="left"/>
    </xf>
    <xf numFmtId="0" fontId="0" fillId="0" borderId="0" xfId="0" applyFont="1" applyAlignment="1" applyProtection="1">
      <alignment horizontal="left" indent="1"/>
    </xf>
    <xf numFmtId="0" fontId="3" fillId="0" borderId="11" xfId="0" applyFont="1" applyBorder="1" applyProtection="1"/>
    <xf numFmtId="0" fontId="3" fillId="0" borderId="21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9" xfId="0" applyFont="1" applyBorder="1" applyProtection="1"/>
    <xf numFmtId="0" fontId="3" fillId="0" borderId="14" xfId="0" applyFont="1" applyBorder="1" applyProtection="1"/>
    <xf numFmtId="0" fontId="0" fillId="0" borderId="0" xfId="0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indent="1"/>
    </xf>
    <xf numFmtId="0" fontId="3" fillId="2" borderId="18" xfId="0" applyFont="1" applyFill="1" applyBorder="1" applyAlignment="1" applyProtection="1">
      <alignment horizontal="left" vertical="center" indent="1"/>
      <protection locked="0"/>
    </xf>
    <xf numFmtId="0" fontId="3" fillId="2" borderId="17" xfId="0" applyFont="1" applyFill="1" applyBorder="1" applyAlignment="1" applyProtection="1">
      <alignment horizontal="left" vertical="center" indent="1"/>
      <protection locked="0"/>
    </xf>
    <xf numFmtId="0" fontId="3" fillId="2" borderId="19" xfId="0" applyFont="1" applyFill="1" applyBorder="1" applyAlignment="1" applyProtection="1">
      <alignment horizontal="left" vertical="center" indent="1"/>
      <protection locked="0"/>
    </xf>
    <xf numFmtId="0" fontId="10" fillId="5" borderId="15" xfId="0" applyFont="1" applyFill="1" applyBorder="1" applyAlignment="1" applyProtection="1">
      <alignment horizontal="left" vertical="center" indent="1"/>
    </xf>
    <xf numFmtId="0" fontId="10" fillId="5" borderId="0" xfId="0" applyFont="1" applyFill="1" applyBorder="1" applyAlignment="1" applyProtection="1">
      <alignment horizontal="left" vertical="center" indent="1"/>
    </xf>
    <xf numFmtId="0" fontId="21" fillId="6" borderId="0" xfId="0" applyFont="1" applyFill="1" applyAlignment="1" applyProtection="1">
      <alignment horizontal="left" vertical="center" indent="2"/>
    </xf>
    <xf numFmtId="0" fontId="21" fillId="6" borderId="0" xfId="0" applyFont="1" applyFill="1" applyAlignment="1" applyProtection="1">
      <alignment horizontal="left" vertical="center" indent="3"/>
    </xf>
    <xf numFmtId="0" fontId="23" fillId="5" borderId="0" xfId="0" applyFont="1" applyFill="1" applyAlignment="1" applyProtection="1">
      <alignment horizontal="center"/>
    </xf>
  </cellXfs>
  <cellStyles count="3">
    <cellStyle name="Čárka" xfId="1" builtinId="3"/>
    <cellStyle name="Normální" xfId="0" builtinId="0"/>
    <cellStyle name="Procenta" xfId="2" builtinId="5"/>
  </cellStyles>
  <dxfs count="99"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41"/>
  <sheetViews>
    <sheetView showGridLines="0" tabSelected="1" zoomScale="85" zoomScaleNormal="85" workbookViewId="0">
      <selection sqref="A1:A3"/>
    </sheetView>
  </sheetViews>
  <sheetFormatPr defaultColWidth="0" defaultRowHeight="15" zeroHeight="1" x14ac:dyDescent="0.25"/>
  <cols>
    <col min="1" max="1" width="125.7109375" style="3" customWidth="1"/>
    <col min="2" max="2" width="36.5703125" style="3" customWidth="1"/>
    <col min="3" max="3" width="14.5703125" style="10" customWidth="1"/>
    <col min="4" max="4" width="12.42578125" style="10" customWidth="1"/>
    <col min="5" max="5" width="13.7109375" style="3" customWidth="1"/>
    <col min="6" max="6" width="13.85546875" style="3" customWidth="1"/>
    <col min="7" max="41" width="13.7109375" style="3" customWidth="1"/>
    <col min="42" max="42" width="20.28515625" style="3" customWidth="1"/>
    <col min="43" max="43" width="13.7109375" style="3" customWidth="1"/>
    <col min="44" max="44" width="2.7109375" style="3" customWidth="1"/>
    <col min="45" max="16384" width="9.140625" style="3" hidden="1"/>
  </cols>
  <sheetData>
    <row r="1" spans="1:43" ht="18" customHeight="1" x14ac:dyDescent="0.25">
      <c r="A1" s="240" t="s">
        <v>187</v>
      </c>
      <c r="B1" s="1" t="s">
        <v>172</v>
      </c>
      <c r="C1" s="2"/>
      <c r="D1" s="245" t="s">
        <v>165</v>
      </c>
      <c r="E1" s="246"/>
      <c r="F1" s="246"/>
      <c r="G1" s="246"/>
      <c r="H1" s="246"/>
      <c r="I1" s="246"/>
    </row>
    <row r="2" spans="1:43" ht="18" customHeight="1" x14ac:dyDescent="0.25">
      <c r="A2" s="241"/>
      <c r="C2" s="4"/>
      <c r="D2" s="245" t="s">
        <v>193</v>
      </c>
      <c r="E2" s="246"/>
      <c r="F2" s="246"/>
      <c r="G2" s="246"/>
      <c r="H2" s="246"/>
      <c r="I2" s="246"/>
      <c r="J2" s="22"/>
      <c r="K2" s="22"/>
      <c r="L2" s="22"/>
      <c r="M2" s="22"/>
    </row>
    <row r="3" spans="1:43" ht="18" customHeight="1" x14ac:dyDescent="0.25">
      <c r="A3" s="241"/>
      <c r="C3" s="5"/>
      <c r="D3" s="245" t="s">
        <v>166</v>
      </c>
      <c r="E3" s="246"/>
      <c r="F3" s="246"/>
      <c r="G3" s="246"/>
      <c r="H3" s="246"/>
      <c r="I3" s="246"/>
    </row>
    <row r="4" spans="1:43" ht="18" customHeight="1" x14ac:dyDescent="0.25">
      <c r="A4" s="247" t="s">
        <v>186</v>
      </c>
      <c r="C4" s="6"/>
      <c r="D4" s="245" t="s">
        <v>167</v>
      </c>
      <c r="E4" s="246"/>
      <c r="F4" s="246"/>
      <c r="G4" s="246"/>
      <c r="H4" s="246"/>
      <c r="I4" s="246"/>
    </row>
    <row r="5" spans="1:43" ht="12.75" customHeight="1" x14ac:dyDescent="0.25">
      <c r="A5" s="247"/>
      <c r="C5" s="7"/>
      <c r="D5" s="8"/>
      <c r="E5" s="8"/>
      <c r="F5" s="8"/>
      <c r="G5" s="8"/>
      <c r="H5" s="8"/>
      <c r="I5" s="8"/>
    </row>
    <row r="6" spans="1:43" ht="18" customHeight="1" x14ac:dyDescent="0.25">
      <c r="A6" s="9" t="s">
        <v>73</v>
      </c>
      <c r="B6" s="242"/>
      <c r="C6" s="243"/>
      <c r="D6" s="243"/>
      <c r="E6" s="243"/>
      <c r="F6" s="243"/>
      <c r="G6" s="243"/>
      <c r="H6" s="244"/>
      <c r="I6" s="8"/>
    </row>
    <row r="7" spans="1:43" x14ac:dyDescent="0.25">
      <c r="A7" s="153" t="s">
        <v>62</v>
      </c>
    </row>
    <row r="8" spans="1:43" x14ac:dyDescent="0.25">
      <c r="A8" s="22" t="s">
        <v>63</v>
      </c>
      <c r="B8" s="47"/>
      <c r="C8" s="11"/>
      <c r="D8" s="11"/>
    </row>
    <row r="9" spans="1:43" x14ac:dyDescent="0.25">
      <c r="A9" s="22" t="s">
        <v>64</v>
      </c>
      <c r="B9" s="47"/>
      <c r="C9" s="12" t="s">
        <v>173</v>
      </c>
      <c r="D9" s="11"/>
    </row>
    <row r="10" spans="1:43" x14ac:dyDescent="0.25">
      <c r="A10" s="22" t="s">
        <v>65</v>
      </c>
      <c r="B10" s="47"/>
      <c r="C10" s="11"/>
      <c r="D10" s="11"/>
    </row>
    <row r="11" spans="1:43" x14ac:dyDescent="0.25">
      <c r="A11" s="154" t="s">
        <v>66</v>
      </c>
      <c r="B11" s="14">
        <f>$B$10+$B$9-1</f>
        <v>-1</v>
      </c>
      <c r="C11" s="11"/>
      <c r="D11" s="11"/>
    </row>
    <row r="12" spans="1:43" x14ac:dyDescent="0.25">
      <c r="A12" s="154" t="s">
        <v>67</v>
      </c>
      <c r="E12" s="15">
        <f>$B$8</f>
        <v>0</v>
      </c>
      <c r="F12" s="15">
        <f>E12+1</f>
        <v>1</v>
      </c>
      <c r="G12" s="15">
        <f>F12+1</f>
        <v>2</v>
      </c>
      <c r="H12" s="15">
        <f>G12+1</f>
        <v>3</v>
      </c>
      <c r="I12" s="15">
        <f>H12+1</f>
        <v>4</v>
      </c>
      <c r="J12" s="15">
        <f>I12+1</f>
        <v>5</v>
      </c>
      <c r="K12" s="15">
        <f t="shared" ref="K12:AQ12" si="0">J12+1</f>
        <v>6</v>
      </c>
      <c r="L12" s="15">
        <f t="shared" si="0"/>
        <v>7</v>
      </c>
      <c r="M12" s="15">
        <f t="shared" si="0"/>
        <v>8</v>
      </c>
      <c r="N12" s="15">
        <f t="shared" si="0"/>
        <v>9</v>
      </c>
      <c r="O12" s="15">
        <f t="shared" si="0"/>
        <v>10</v>
      </c>
      <c r="P12" s="15">
        <f t="shared" si="0"/>
        <v>11</v>
      </c>
      <c r="Q12" s="15">
        <f t="shared" si="0"/>
        <v>12</v>
      </c>
      <c r="R12" s="15">
        <f t="shared" si="0"/>
        <v>13</v>
      </c>
      <c r="S12" s="15">
        <f t="shared" si="0"/>
        <v>14</v>
      </c>
      <c r="T12" s="15">
        <f t="shared" si="0"/>
        <v>15</v>
      </c>
      <c r="U12" s="15">
        <f t="shared" si="0"/>
        <v>16</v>
      </c>
      <c r="V12" s="15">
        <f t="shared" si="0"/>
        <v>17</v>
      </c>
      <c r="W12" s="15">
        <f t="shared" si="0"/>
        <v>18</v>
      </c>
      <c r="X12" s="15">
        <f t="shared" si="0"/>
        <v>19</v>
      </c>
      <c r="Y12" s="15">
        <f t="shared" si="0"/>
        <v>20</v>
      </c>
      <c r="Z12" s="15">
        <f t="shared" si="0"/>
        <v>21</v>
      </c>
      <c r="AA12" s="15">
        <f t="shared" si="0"/>
        <v>22</v>
      </c>
      <c r="AB12" s="15">
        <f t="shared" si="0"/>
        <v>23</v>
      </c>
      <c r="AC12" s="15">
        <f t="shared" si="0"/>
        <v>24</v>
      </c>
      <c r="AD12" s="15">
        <f t="shared" si="0"/>
        <v>25</v>
      </c>
      <c r="AE12" s="15">
        <f t="shared" si="0"/>
        <v>26</v>
      </c>
      <c r="AF12" s="15">
        <f t="shared" si="0"/>
        <v>27</v>
      </c>
      <c r="AG12" s="15">
        <f t="shared" si="0"/>
        <v>28</v>
      </c>
      <c r="AH12" s="15">
        <f t="shared" si="0"/>
        <v>29</v>
      </c>
      <c r="AI12" s="15">
        <f t="shared" si="0"/>
        <v>30</v>
      </c>
      <c r="AJ12" s="15">
        <f t="shared" si="0"/>
        <v>31</v>
      </c>
      <c r="AK12" s="15">
        <f t="shared" si="0"/>
        <v>32</v>
      </c>
      <c r="AL12" s="15">
        <f t="shared" si="0"/>
        <v>33</v>
      </c>
      <c r="AM12" s="15">
        <f t="shared" si="0"/>
        <v>34</v>
      </c>
      <c r="AN12" s="15">
        <f t="shared" si="0"/>
        <v>35</v>
      </c>
      <c r="AO12" s="15">
        <f t="shared" si="0"/>
        <v>36</v>
      </c>
      <c r="AP12" s="15">
        <f t="shared" si="0"/>
        <v>37</v>
      </c>
      <c r="AQ12" s="15">
        <f t="shared" si="0"/>
        <v>38</v>
      </c>
    </row>
    <row r="13" spans="1:43" x14ac:dyDescent="0.25">
      <c r="A13" s="154" t="s">
        <v>68</v>
      </c>
      <c r="E13" s="16">
        <f>IF(E12&lt;$B$10,0,1)</f>
        <v>1</v>
      </c>
      <c r="F13" s="16">
        <f t="shared" ref="F13:AQ13" si="1">IF(F12&lt;$B$10,0,1)</f>
        <v>1</v>
      </c>
      <c r="G13" s="16">
        <f t="shared" si="1"/>
        <v>1</v>
      </c>
      <c r="H13" s="16">
        <f>IF(H12&lt;$B$10,0,1)</f>
        <v>1</v>
      </c>
      <c r="I13" s="16">
        <f t="shared" si="1"/>
        <v>1</v>
      </c>
      <c r="J13" s="16">
        <f t="shared" si="1"/>
        <v>1</v>
      </c>
      <c r="K13" s="16">
        <f t="shared" si="1"/>
        <v>1</v>
      </c>
      <c r="L13" s="16">
        <f t="shared" si="1"/>
        <v>1</v>
      </c>
      <c r="M13" s="16">
        <f t="shared" si="1"/>
        <v>1</v>
      </c>
      <c r="N13" s="16">
        <f t="shared" si="1"/>
        <v>1</v>
      </c>
      <c r="O13" s="16">
        <f t="shared" si="1"/>
        <v>1</v>
      </c>
      <c r="P13" s="16">
        <f t="shared" si="1"/>
        <v>1</v>
      </c>
      <c r="Q13" s="16">
        <f t="shared" si="1"/>
        <v>1</v>
      </c>
      <c r="R13" s="16">
        <f t="shared" si="1"/>
        <v>1</v>
      </c>
      <c r="S13" s="16">
        <f t="shared" si="1"/>
        <v>1</v>
      </c>
      <c r="T13" s="16">
        <f t="shared" si="1"/>
        <v>1</v>
      </c>
      <c r="U13" s="16">
        <f t="shared" si="1"/>
        <v>1</v>
      </c>
      <c r="V13" s="16">
        <f t="shared" si="1"/>
        <v>1</v>
      </c>
      <c r="W13" s="16">
        <f t="shared" si="1"/>
        <v>1</v>
      </c>
      <c r="X13" s="16">
        <f t="shared" si="1"/>
        <v>1</v>
      </c>
      <c r="Y13" s="16">
        <f t="shared" si="1"/>
        <v>1</v>
      </c>
      <c r="Z13" s="16">
        <f t="shared" si="1"/>
        <v>1</v>
      </c>
      <c r="AA13" s="16">
        <f t="shared" si="1"/>
        <v>1</v>
      </c>
      <c r="AB13" s="16">
        <f t="shared" si="1"/>
        <v>1</v>
      </c>
      <c r="AC13" s="16">
        <f t="shared" si="1"/>
        <v>1</v>
      </c>
      <c r="AD13" s="16">
        <f t="shared" si="1"/>
        <v>1</v>
      </c>
      <c r="AE13" s="16">
        <f t="shared" si="1"/>
        <v>1</v>
      </c>
      <c r="AF13" s="16">
        <f t="shared" si="1"/>
        <v>1</v>
      </c>
      <c r="AG13" s="16">
        <f t="shared" si="1"/>
        <v>1</v>
      </c>
      <c r="AH13" s="16">
        <f t="shared" si="1"/>
        <v>1</v>
      </c>
      <c r="AI13" s="16">
        <f t="shared" si="1"/>
        <v>1</v>
      </c>
      <c r="AJ13" s="16">
        <f t="shared" si="1"/>
        <v>1</v>
      </c>
      <c r="AK13" s="16">
        <f t="shared" si="1"/>
        <v>1</v>
      </c>
      <c r="AL13" s="16">
        <f t="shared" si="1"/>
        <v>1</v>
      </c>
      <c r="AM13" s="16">
        <f t="shared" si="1"/>
        <v>1</v>
      </c>
      <c r="AN13" s="16">
        <f t="shared" si="1"/>
        <v>1</v>
      </c>
      <c r="AO13" s="16">
        <f t="shared" si="1"/>
        <v>1</v>
      </c>
      <c r="AP13" s="16">
        <f t="shared" si="1"/>
        <v>1</v>
      </c>
      <c r="AQ13" s="16">
        <f t="shared" si="1"/>
        <v>1</v>
      </c>
    </row>
    <row r="14" spans="1:43" x14ac:dyDescent="0.25">
      <c r="A14" s="154" t="s">
        <v>69</v>
      </c>
      <c r="E14" s="14">
        <f>IF(SUM($E$13:E13)&gt;$B$9,0,SUM($E$13:E13))</f>
        <v>0</v>
      </c>
      <c r="F14" s="14">
        <f>IF(SUM($E$13:F13)&gt;$B$9,0,SUM($E$13:F13))</f>
        <v>0</v>
      </c>
      <c r="G14" s="14">
        <f>IF(SUM($E$13:G13)&gt;$B$9,0,SUM($E$13:G13))</f>
        <v>0</v>
      </c>
      <c r="H14" s="14">
        <f>IF(SUM($E$13:H13)&gt;$B$9,0,SUM($E$13:H13))</f>
        <v>0</v>
      </c>
      <c r="I14" s="14">
        <f>IF(SUM($E$13:I13)&gt;$B$9,0,SUM($E$13:I13))</f>
        <v>0</v>
      </c>
      <c r="J14" s="14">
        <f>IF(SUM($E$13:J13)&gt;$B$9,0,SUM($E$13:J13))</f>
        <v>0</v>
      </c>
      <c r="K14" s="14">
        <f>IF(SUM($E$13:K13)&gt;$B$9,0,SUM($E$13:K13))</f>
        <v>0</v>
      </c>
      <c r="L14" s="14">
        <f>IF(SUM($E$13:L13)&gt;$B$9,0,SUM($E$13:L13))</f>
        <v>0</v>
      </c>
      <c r="M14" s="14">
        <f>IF(SUM($E$13:M13)&gt;$B$9,0,SUM($E$13:M13))</f>
        <v>0</v>
      </c>
      <c r="N14" s="14">
        <f>IF(SUM($E$13:N13)&gt;$B$9,0,SUM($E$13:N13))</f>
        <v>0</v>
      </c>
      <c r="O14" s="14">
        <f>IF(SUM($E$13:O13)&gt;$B$9,0,SUM($E$13:O13))</f>
        <v>0</v>
      </c>
      <c r="P14" s="14">
        <f>IF(SUM($E$13:P13)&gt;$B$9,0,SUM($E$13:P13))</f>
        <v>0</v>
      </c>
      <c r="Q14" s="14">
        <f>IF(SUM($E$13:Q13)&gt;$B$9,0,SUM($E$13:Q13))</f>
        <v>0</v>
      </c>
      <c r="R14" s="14">
        <f>IF(SUM($E$13:R13)&gt;$B$9,0,SUM($E$13:R13))</f>
        <v>0</v>
      </c>
      <c r="S14" s="14">
        <f>IF(SUM($E$13:S13)&gt;$B$9,0,SUM($E$13:S13))</f>
        <v>0</v>
      </c>
      <c r="T14" s="14">
        <f>IF(SUM($E$13:T13)&gt;$B$9,0,SUM($E$13:T13))</f>
        <v>0</v>
      </c>
      <c r="U14" s="14">
        <f>IF(SUM($E$13:U13)&gt;$B$9,0,SUM($E$13:U13))</f>
        <v>0</v>
      </c>
      <c r="V14" s="14">
        <f>IF(SUM($E$13:V13)&gt;$B$9,0,SUM($E$13:V13))</f>
        <v>0</v>
      </c>
      <c r="W14" s="14">
        <f>IF(SUM($E$13:W13)&gt;$B$9,0,SUM($E$13:W13))</f>
        <v>0</v>
      </c>
      <c r="X14" s="14">
        <f>IF(SUM($E$13:X13)&gt;$B$9,0,SUM($E$13:X13))</f>
        <v>0</v>
      </c>
      <c r="Y14" s="14">
        <f>IF(SUM($E$13:Y13)&gt;$B$9,0,SUM($E$13:Y13))</f>
        <v>0</v>
      </c>
      <c r="Z14" s="14">
        <f>IF(SUM($E$13:Z13)&gt;$B$9,0,SUM($E$13:Z13))</f>
        <v>0</v>
      </c>
      <c r="AA14" s="14">
        <f>IF(SUM($E$13:AA13)&gt;$B$9,0,SUM($E$13:AA13))</f>
        <v>0</v>
      </c>
      <c r="AB14" s="14">
        <f>IF(SUM($E$13:AB13)&gt;$B$9,0,SUM($E$13:AB13))</f>
        <v>0</v>
      </c>
      <c r="AC14" s="14">
        <f>IF(SUM($E$13:AC13)&gt;$B$9,0,SUM($E$13:AC13))</f>
        <v>0</v>
      </c>
      <c r="AD14" s="14">
        <f>IF(SUM($E$13:AD13)&gt;$B$9,0,SUM($E$13:AD13))</f>
        <v>0</v>
      </c>
      <c r="AE14" s="14">
        <f>IF(SUM($E$13:AE13)&gt;$B$9,0,SUM($E$13:AE13))</f>
        <v>0</v>
      </c>
      <c r="AF14" s="14">
        <f>IF(SUM($E$13:AF13)&gt;$B$9,0,SUM($E$13:AF13))</f>
        <v>0</v>
      </c>
      <c r="AG14" s="14">
        <f>IF(SUM($E$13:AG13)&gt;$B$9,0,SUM($E$13:AG13))</f>
        <v>0</v>
      </c>
      <c r="AH14" s="14">
        <f>IF(SUM($E$13:AH13)&gt;$B$9,0,SUM($E$13:AH13))</f>
        <v>0</v>
      </c>
      <c r="AI14" s="14">
        <f>IF(SUM($E$13:AI13)&gt;$B$9,0,SUM($E$13:AI13))</f>
        <v>0</v>
      </c>
      <c r="AJ14" s="14">
        <f>IF(SUM($E$13:AJ13)&gt;$B$9,0,SUM($E$13:AJ13))</f>
        <v>0</v>
      </c>
      <c r="AK14" s="14">
        <f>IF(SUM($E$13:AK13)&gt;$B$9,0,SUM($E$13:AK13))</f>
        <v>0</v>
      </c>
      <c r="AL14" s="14">
        <f>IF(SUM($E$13:AL13)&gt;$B$9,0,SUM($E$13:AL13))</f>
        <v>0</v>
      </c>
      <c r="AM14" s="14">
        <f>IF(SUM($E$13:AM13)&gt;$B$9,0,SUM($E$13:AM13))</f>
        <v>0</v>
      </c>
      <c r="AN14" s="14">
        <f>IF(SUM($E$13:AN13)&gt;$B$9,0,SUM($E$13:AN13))</f>
        <v>0</v>
      </c>
      <c r="AO14" s="14">
        <f>IF(SUM($E$13:AO13)&gt;$B$9,0,SUM($E$13:AO13))</f>
        <v>0</v>
      </c>
      <c r="AP14" s="14">
        <f>IF(SUM($E$13:AP13)&gt;$B$9,0,SUM($E$13:AP13))</f>
        <v>0</v>
      </c>
      <c r="AQ14" s="14">
        <f>IF(SUM($E$13:AQ13)&gt;$B$9,0,SUM($E$13:AQ13))</f>
        <v>0</v>
      </c>
    </row>
    <row r="15" spans="1:43" x14ac:dyDescent="0.25">
      <c r="A15" s="22" t="s">
        <v>70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0</v>
      </c>
      <c r="AI15" s="49">
        <v>0</v>
      </c>
      <c r="AJ15" s="49">
        <v>0</v>
      </c>
      <c r="AK15" s="49">
        <v>0</v>
      </c>
      <c r="AL15" s="49">
        <v>0</v>
      </c>
      <c r="AM15" s="49">
        <v>0</v>
      </c>
      <c r="AN15" s="49">
        <v>0</v>
      </c>
      <c r="AO15" s="49">
        <v>0</v>
      </c>
      <c r="AP15" s="49">
        <v>0</v>
      </c>
      <c r="AQ15" s="49">
        <v>0</v>
      </c>
    </row>
    <row r="16" spans="1:43" x14ac:dyDescent="0.25">
      <c r="A16" s="22" t="s">
        <v>71</v>
      </c>
      <c r="B16" s="17">
        <v>25</v>
      </c>
      <c r="C16" s="3"/>
      <c r="D16" s="3"/>
    </row>
    <row r="17" spans="1:43" x14ac:dyDescent="0.25">
      <c r="A17" s="154" t="s">
        <v>72</v>
      </c>
      <c r="B17" s="18">
        <v>0.19</v>
      </c>
      <c r="C17" s="3"/>
      <c r="D17" s="3"/>
    </row>
    <row r="18" spans="1:43" x14ac:dyDescent="0.25">
      <c r="C18" s="3"/>
      <c r="D18" s="3"/>
    </row>
    <row r="19" spans="1:43" ht="45.75" customHeight="1" x14ac:dyDescent="0.25">
      <c r="A19" s="155" t="s">
        <v>74</v>
      </c>
      <c r="B19" s="152" t="s">
        <v>192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</row>
    <row r="20" spans="1:43" x14ac:dyDescent="0.25">
      <c r="A20" s="156" t="s">
        <v>75</v>
      </c>
      <c r="B20" s="48">
        <v>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</row>
    <row r="21" spans="1:43" x14ac:dyDescent="0.25">
      <c r="A21" s="156" t="s">
        <v>76</v>
      </c>
      <c r="B21" s="48">
        <v>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x14ac:dyDescent="0.25">
      <c r="A22" s="156" t="s">
        <v>77</v>
      </c>
      <c r="B22" s="48">
        <v>0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</row>
    <row r="23" spans="1:43" x14ac:dyDescent="0.25">
      <c r="A23" s="156" t="s">
        <v>78</v>
      </c>
      <c r="B23" s="48">
        <v>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x14ac:dyDescent="0.25">
      <c r="A24" s="156" t="s">
        <v>79</v>
      </c>
      <c r="B24" s="48">
        <v>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x14ac:dyDescent="0.25">
      <c r="A25" s="156" t="s">
        <v>80</v>
      </c>
      <c r="B25" s="48">
        <v>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x14ac:dyDescent="0.25">
      <c r="A26" s="156" t="s">
        <v>81</v>
      </c>
      <c r="B26" s="48">
        <v>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x14ac:dyDescent="0.25">
      <c r="A27" s="156" t="s">
        <v>82</v>
      </c>
      <c r="B27" s="48">
        <v>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x14ac:dyDescent="0.25">
      <c r="A28" s="153" t="s">
        <v>83</v>
      </c>
      <c r="B28" s="24">
        <f>'Investment Scenario'!$B$20*'Investment Scenario'!$B$21/1000+'Investment Scenario'!$B$24*'Investment Scenario'!$B$25/1000</f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x14ac:dyDescent="0.25">
      <c r="A29" s="153" t="s">
        <v>84</v>
      </c>
      <c r="B29" s="24">
        <f>'Investment Scenario'!$B$22*'Investment Scenario'!$B$23/1000+'Investment Scenario'!$B$26*'Investment Scenario'!$B$27/1000</f>
        <v>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x14ac:dyDescent="0.25"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x14ac:dyDescent="0.25">
      <c r="A31" s="153" t="s">
        <v>85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0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0"/>
      <c r="AO31" s="11"/>
      <c r="AP31" s="11"/>
      <c r="AQ31" s="11"/>
    </row>
    <row r="32" spans="1:43" x14ac:dyDescent="0.25">
      <c r="A32" s="22" t="s">
        <v>86</v>
      </c>
      <c r="B32" s="49"/>
      <c r="C32" s="21"/>
      <c r="D32" s="21"/>
      <c r="E32" s="25" t="s">
        <v>2</v>
      </c>
      <c r="V32" s="21"/>
      <c r="W32" s="25" t="s">
        <v>2</v>
      </c>
      <c r="AN32" s="21"/>
      <c r="AO32" s="25" t="s">
        <v>2</v>
      </c>
    </row>
    <row r="33" spans="1:43" x14ac:dyDescent="0.25">
      <c r="A33" s="22" t="s">
        <v>87</v>
      </c>
      <c r="B33" s="49"/>
      <c r="C33" s="26"/>
      <c r="D33" s="26"/>
      <c r="E33" s="27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</row>
    <row r="34" spans="1:43" x14ac:dyDescent="0.25">
      <c r="A34" s="22" t="s">
        <v>88</v>
      </c>
      <c r="E34" s="49">
        <v>0</v>
      </c>
      <c r="F34" s="49">
        <f>E34</f>
        <v>0</v>
      </c>
      <c r="G34" s="49">
        <f t="shared" ref="G34:AQ34" si="2">F34</f>
        <v>0</v>
      </c>
      <c r="H34" s="49">
        <f t="shared" si="2"/>
        <v>0</v>
      </c>
      <c r="I34" s="49">
        <f t="shared" si="2"/>
        <v>0</v>
      </c>
      <c r="J34" s="49">
        <f t="shared" si="2"/>
        <v>0</v>
      </c>
      <c r="K34" s="49">
        <f t="shared" si="2"/>
        <v>0</v>
      </c>
      <c r="L34" s="49">
        <f t="shared" si="2"/>
        <v>0</v>
      </c>
      <c r="M34" s="49">
        <f t="shared" si="2"/>
        <v>0</v>
      </c>
      <c r="N34" s="49">
        <f t="shared" si="2"/>
        <v>0</v>
      </c>
      <c r="O34" s="49">
        <f t="shared" si="2"/>
        <v>0</v>
      </c>
      <c r="P34" s="49">
        <f t="shared" si="2"/>
        <v>0</v>
      </c>
      <c r="Q34" s="49">
        <f t="shared" si="2"/>
        <v>0</v>
      </c>
      <c r="R34" s="49">
        <f t="shared" si="2"/>
        <v>0</v>
      </c>
      <c r="S34" s="49">
        <f t="shared" si="2"/>
        <v>0</v>
      </c>
      <c r="T34" s="49">
        <f t="shared" si="2"/>
        <v>0</v>
      </c>
      <c r="U34" s="49">
        <f t="shared" si="2"/>
        <v>0</v>
      </c>
      <c r="V34" s="49">
        <f t="shared" si="2"/>
        <v>0</v>
      </c>
      <c r="W34" s="49">
        <f t="shared" si="2"/>
        <v>0</v>
      </c>
      <c r="X34" s="49">
        <f t="shared" si="2"/>
        <v>0</v>
      </c>
      <c r="Y34" s="49">
        <f t="shared" si="2"/>
        <v>0</v>
      </c>
      <c r="Z34" s="49">
        <f t="shared" si="2"/>
        <v>0</v>
      </c>
      <c r="AA34" s="49">
        <f t="shared" si="2"/>
        <v>0</v>
      </c>
      <c r="AB34" s="49">
        <f t="shared" si="2"/>
        <v>0</v>
      </c>
      <c r="AC34" s="49">
        <f t="shared" si="2"/>
        <v>0</v>
      </c>
      <c r="AD34" s="49">
        <f t="shared" si="2"/>
        <v>0</v>
      </c>
      <c r="AE34" s="49">
        <f t="shared" si="2"/>
        <v>0</v>
      </c>
      <c r="AF34" s="49">
        <f t="shared" si="2"/>
        <v>0</v>
      </c>
      <c r="AG34" s="49">
        <f t="shared" si="2"/>
        <v>0</v>
      </c>
      <c r="AH34" s="49">
        <f t="shared" si="2"/>
        <v>0</v>
      </c>
      <c r="AI34" s="49">
        <f t="shared" si="2"/>
        <v>0</v>
      </c>
      <c r="AJ34" s="49">
        <f t="shared" si="2"/>
        <v>0</v>
      </c>
      <c r="AK34" s="49">
        <f t="shared" si="2"/>
        <v>0</v>
      </c>
      <c r="AL34" s="49">
        <f t="shared" si="2"/>
        <v>0</v>
      </c>
      <c r="AM34" s="49">
        <f t="shared" si="2"/>
        <v>0</v>
      </c>
      <c r="AN34" s="49">
        <f t="shared" si="2"/>
        <v>0</v>
      </c>
      <c r="AO34" s="49">
        <f t="shared" si="2"/>
        <v>0</v>
      </c>
      <c r="AP34" s="49">
        <f t="shared" si="2"/>
        <v>0</v>
      </c>
      <c r="AQ34" s="49">
        <f t="shared" si="2"/>
        <v>0</v>
      </c>
    </row>
    <row r="35" spans="1:43" x14ac:dyDescent="0.25">
      <c r="A35" s="22" t="s">
        <v>198</v>
      </c>
      <c r="B35" s="29" t="str">
        <f>IF(SUM(E35:AQ35)=B33*(B42),"součet v pořádku / sum is OK","součet v řádku nesedí")</f>
        <v>součet v pořádku / sum is OK</v>
      </c>
      <c r="C35" s="141"/>
      <c r="E35" s="48">
        <f>$B$33*(E44)</f>
        <v>0</v>
      </c>
      <c r="F35" s="48">
        <f>$B$33*(F44)</f>
        <v>0</v>
      </c>
      <c r="G35" s="48">
        <f>$B$33*(G44)</f>
        <v>0</v>
      </c>
      <c r="H35" s="48">
        <f t="shared" ref="H35:AQ35" si="3">$B$33*(H44)</f>
        <v>0</v>
      </c>
      <c r="I35" s="48">
        <f t="shared" si="3"/>
        <v>0</v>
      </c>
      <c r="J35" s="48">
        <f t="shared" si="3"/>
        <v>0</v>
      </c>
      <c r="K35" s="48">
        <f t="shared" si="3"/>
        <v>0</v>
      </c>
      <c r="L35" s="48">
        <f t="shared" si="3"/>
        <v>0</v>
      </c>
      <c r="M35" s="48">
        <f t="shared" si="3"/>
        <v>0</v>
      </c>
      <c r="N35" s="48">
        <f t="shared" si="3"/>
        <v>0</v>
      </c>
      <c r="O35" s="48">
        <f t="shared" si="3"/>
        <v>0</v>
      </c>
      <c r="P35" s="48">
        <f t="shared" si="3"/>
        <v>0</v>
      </c>
      <c r="Q35" s="48">
        <f t="shared" si="3"/>
        <v>0</v>
      </c>
      <c r="R35" s="48">
        <f t="shared" si="3"/>
        <v>0</v>
      </c>
      <c r="S35" s="48">
        <f t="shared" si="3"/>
        <v>0</v>
      </c>
      <c r="T35" s="48">
        <f t="shared" si="3"/>
        <v>0</v>
      </c>
      <c r="U35" s="48">
        <f t="shared" si="3"/>
        <v>0</v>
      </c>
      <c r="V35" s="48">
        <f t="shared" si="3"/>
        <v>0</v>
      </c>
      <c r="W35" s="48">
        <f t="shared" si="3"/>
        <v>0</v>
      </c>
      <c r="X35" s="48">
        <f t="shared" si="3"/>
        <v>0</v>
      </c>
      <c r="Y35" s="48">
        <f t="shared" si="3"/>
        <v>0</v>
      </c>
      <c r="Z35" s="48">
        <f t="shared" si="3"/>
        <v>0</v>
      </c>
      <c r="AA35" s="48">
        <f t="shared" si="3"/>
        <v>0</v>
      </c>
      <c r="AB35" s="48">
        <f t="shared" si="3"/>
        <v>0</v>
      </c>
      <c r="AC35" s="48">
        <f t="shared" si="3"/>
        <v>0</v>
      </c>
      <c r="AD35" s="48">
        <f t="shared" si="3"/>
        <v>0</v>
      </c>
      <c r="AE35" s="48">
        <f t="shared" si="3"/>
        <v>0</v>
      </c>
      <c r="AF35" s="48">
        <f t="shared" si="3"/>
        <v>0</v>
      </c>
      <c r="AG35" s="48">
        <f t="shared" si="3"/>
        <v>0</v>
      </c>
      <c r="AH35" s="48">
        <f t="shared" si="3"/>
        <v>0</v>
      </c>
      <c r="AI35" s="48">
        <f t="shared" si="3"/>
        <v>0</v>
      </c>
      <c r="AJ35" s="48">
        <f t="shared" si="3"/>
        <v>0</v>
      </c>
      <c r="AK35" s="48">
        <f t="shared" si="3"/>
        <v>0</v>
      </c>
      <c r="AL35" s="48">
        <f t="shared" si="3"/>
        <v>0</v>
      </c>
      <c r="AM35" s="48">
        <f t="shared" si="3"/>
        <v>0</v>
      </c>
      <c r="AN35" s="48">
        <f t="shared" si="3"/>
        <v>0</v>
      </c>
      <c r="AO35" s="48">
        <f t="shared" si="3"/>
        <v>0</v>
      </c>
      <c r="AP35" s="48">
        <f t="shared" si="3"/>
        <v>0</v>
      </c>
      <c r="AQ35" s="48">
        <f t="shared" si="3"/>
        <v>0</v>
      </c>
    </row>
    <row r="36" spans="1:43" x14ac:dyDescent="0.25">
      <c r="A36" s="22" t="s">
        <v>199</v>
      </c>
      <c r="B36" s="29" t="str">
        <f>IFERROR(IF(SUM(E36:AQ36)=SUM(E35:AQ35),"součet v pořádku / sum is OK","součet v řádku nesedí"),"Chyba: pravděpodobně není zadána Odpisová doba na ř. 43")</f>
        <v>Chyba: pravděpodobně není zadána Odpisová doba na ř. 43</v>
      </c>
      <c r="C36" s="141"/>
      <c r="E36" s="48"/>
      <c r="F36" s="48" t="e">
        <f>IF(SUM($E$36:E36)&gt;SUM($E$35:F35),0,IF((SUM($E$36:E36)+E36)&gt;SUM($E$35:F35),SUM($E$35:E35)-SUM($E$36:E36),E36+E35/$B$43))</f>
        <v>#DIV/0!</v>
      </c>
      <c r="G36" s="48" t="e">
        <f>IF(SUM($E$36:F36)&gt;SUM($E$35:G35),0,IF((SUM($E$36:F36)+F36)&gt;SUM($E$35:G35),SUM($E$35:F35)-SUM($E$36:F36),F36+F35/$B$43))</f>
        <v>#DIV/0!</v>
      </c>
      <c r="H36" s="48" t="e">
        <f>IF(SUM($E$36:G36)&gt;SUM($E$35:H35),0,IF((SUM($E$36:G36)+G36)&gt;SUM($E$35:H35),SUM($E$35:G35)-SUM($E$36:G36),G36+G35/$B$43))</f>
        <v>#DIV/0!</v>
      </c>
      <c r="I36" s="48" t="e">
        <f>IF(SUM($E$36:H36)&gt;SUM($E$35:I35),0,IF((SUM($E$36:H36)+H36)&gt;SUM($E$35:I35),SUM($E$35:H35)-SUM($E$36:H36),H36+H35/$B$43))</f>
        <v>#DIV/0!</v>
      </c>
      <c r="J36" s="48" t="e">
        <f>IF(SUM($E$36:I36)&gt;SUM($E$35:J35),0,IF((SUM($E$36:I36)+I36)&gt;SUM($E$35:J35),SUM($E$35:I35)-SUM($E$36:I36),I36+I35/$B$43))</f>
        <v>#DIV/0!</v>
      </c>
      <c r="K36" s="48" t="e">
        <f>IF(SUM($E$36:J36)&gt;SUM($E$35:K35),0,IF((SUM($E$36:J36)+J36)&gt;SUM($E$35:K35),SUM($E$35:J35)-SUM($E$36:J36),J36+J35/$B$43))</f>
        <v>#DIV/0!</v>
      </c>
      <c r="L36" s="48" t="e">
        <f>IF(SUM($E$36:K36)&gt;SUM($E$35:L35),0,IF((SUM($E$36:K36)+K36)&gt;SUM($E$35:L35),SUM($E$35:K35)-SUM($E$36:K36),K36+K35/$B$43))</f>
        <v>#DIV/0!</v>
      </c>
      <c r="M36" s="48" t="e">
        <f>IF(SUM($E$36:L36)&gt;SUM($E$35:M35),0,IF((SUM($E$36:L36)+L36)&gt;SUM($E$35:M35),SUM($E$35:L35)-SUM($E$36:L36),L36+L35/$B$43))</f>
        <v>#DIV/0!</v>
      </c>
      <c r="N36" s="48" t="e">
        <f>IF(SUM($E$36:M36)&gt;SUM($E$35:N35),0,IF((SUM($E$36:M36)+M36)&gt;SUM($E$35:N35),SUM($E$35:M35)-SUM($E$36:M36),M36+M35/$B$43))</f>
        <v>#DIV/0!</v>
      </c>
      <c r="O36" s="48" t="e">
        <f>IF(SUM($E$36:N36)&gt;SUM($E$35:O35),0,IF((SUM($E$36:N36)+N36)&gt;SUM($E$35:O35),SUM($E$35:N35)-SUM($E$36:N36),N36+N35/$B$43))</f>
        <v>#DIV/0!</v>
      </c>
      <c r="P36" s="48" t="e">
        <f>IF(SUM($E$36:O36)&gt;SUM($E$35:P35),0,IF((SUM($E$36:O36)+O36)&gt;SUM($E$35:P35),SUM($E$35:O35)-SUM($E$36:O36),O36+O35/$B$43))</f>
        <v>#DIV/0!</v>
      </c>
      <c r="Q36" s="48" t="e">
        <f>IF(SUM($E$36:P36)&gt;SUM($E$35:Q35),0,IF((SUM($E$36:P36)+P36)&gt;SUM($E$35:Q35),SUM($E$35:P35)-SUM($E$36:P36),P36+P35/$B$43))</f>
        <v>#DIV/0!</v>
      </c>
      <c r="R36" s="48" t="e">
        <f>IF(SUM($E$36:Q36)&gt;SUM($E$35:R35),0,IF((SUM($E$36:Q36)+Q36)&gt;SUM($E$35:R35),SUM($E$35:Q35)-SUM($E$36:Q36),Q36+Q35/$B$43))</f>
        <v>#DIV/0!</v>
      </c>
      <c r="S36" s="48" t="e">
        <f>IF(SUM($E$36:R36)&gt;SUM($E$35:S35),0,IF((SUM($E$36:R36)+R36)&gt;SUM($E$35:S35),SUM($E$35:R35)-SUM($E$36:R36),R36+R35/$B$43))</f>
        <v>#DIV/0!</v>
      </c>
      <c r="T36" s="48" t="e">
        <f>IF(SUM($E$36:S36)&gt;SUM($E$35:T35),0,IF((SUM($E$36:S36)+S36)&gt;SUM($E$35:T35),SUM($E$35:S35)-SUM($E$36:S36),S36+S35/$B$43))</f>
        <v>#DIV/0!</v>
      </c>
      <c r="U36" s="48" t="e">
        <f>IF(SUM($E$36:T36)&gt;SUM($E$35:U35),0,IF((SUM($E$36:T36)+T36)&gt;SUM($E$35:U35),SUM($E$35:T35)-SUM($E$36:T36),T36+T35/$B$43))</f>
        <v>#DIV/0!</v>
      </c>
      <c r="V36" s="48" t="e">
        <f>IF(SUM($E$36:U36)&gt;SUM($E$35:V35),0,IF((SUM($E$36:U36)+U36)&gt;SUM($E$35:V35),SUM($E$35:U35)-SUM($E$36:U36),U36+U35/$B$43))</f>
        <v>#DIV/0!</v>
      </c>
      <c r="W36" s="48" t="e">
        <f>IF(SUM($E$36:V36)&gt;SUM($E$35:W35),0,IF((SUM($E$36:V36)+V36)&gt;SUM($E$35:W35),SUM($E$35:V35)-SUM($E$36:V36),V36+V35/$B$43))</f>
        <v>#DIV/0!</v>
      </c>
      <c r="X36" s="48" t="e">
        <f>IF(SUM($E$36:W36)&gt;SUM($E$35:X35),0,IF((SUM($E$36:W36)+W36)&gt;SUM($E$35:X35),SUM($E$35:W35)-SUM($E$36:W36),W36+W35/$B$43))</f>
        <v>#DIV/0!</v>
      </c>
      <c r="Y36" s="48" t="e">
        <f>IF(SUM($E$36:X36)&gt;SUM($E$35:Y35),0,IF((SUM($E$36:X36)+X36)&gt;SUM($E$35:Y35),SUM($E$35:X35)-SUM($E$36:X36),X36+X35/$B$43))</f>
        <v>#DIV/0!</v>
      </c>
      <c r="Z36" s="48" t="e">
        <f>IF(SUM($E$36:Y36)&gt;SUM($E$35:Z35),0,IF((SUM($E$36:Y36)+Y36)&gt;SUM($E$35:Z35),SUM($E$35:Y35)-SUM($E$36:Y36),Y36+Y35/$B$43))</f>
        <v>#DIV/0!</v>
      </c>
      <c r="AA36" s="48" t="e">
        <f>IF(SUM($E$36:Z36)&gt;SUM($E$35:AA35),0,IF((SUM($E$36:Z36)+Z36)&gt;SUM($E$35:AA35),SUM($E$35:Z35)-SUM($E$36:Z36),Z36+Z35/$B$43))</f>
        <v>#DIV/0!</v>
      </c>
      <c r="AB36" s="48" t="e">
        <f>IF(SUM($E$36:AA36)&gt;SUM($E$35:AB35),0,IF((SUM($E$36:AA36)+AA36)&gt;SUM($E$35:AB35),SUM($E$35:AA35)-SUM($E$36:AA36),AA36+AA35/$B$43))</f>
        <v>#DIV/0!</v>
      </c>
      <c r="AC36" s="48" t="e">
        <f>IF(SUM($E$36:AB36)&gt;SUM($E$35:AC35),0,IF((SUM($E$36:AB36)+AB36)&gt;SUM($E$35:AC35),SUM($E$35:AB35)-SUM($E$36:AB36),AB36+AB35/$B$43))</f>
        <v>#DIV/0!</v>
      </c>
      <c r="AD36" s="48" t="e">
        <f>IF(SUM($E$36:AC36)&gt;SUM($E$35:AD35),0,IF((SUM($E$36:AC36)+AC36)&gt;SUM($E$35:AD35),SUM($E$35:AC35)-SUM($E$36:AC36),AC36+AC35/$B$43))</f>
        <v>#DIV/0!</v>
      </c>
      <c r="AE36" s="48" t="e">
        <f>IF(SUM($E$36:AD36)&gt;SUM($E$35:AE35),0,IF((SUM($E$36:AD36)+AD36)&gt;SUM($E$35:AE35),SUM($E$35:AD35)-SUM($E$36:AD36),AD36+AD35/$B$43))</f>
        <v>#DIV/0!</v>
      </c>
      <c r="AF36" s="48" t="e">
        <f>IF(SUM($E$36:AE36)&gt;SUM($E$35:AF35),0,IF((SUM($E$36:AE36)+AE36)&gt;SUM($E$35:AF35),SUM($E$35:AE35)-SUM($E$36:AE36),AE36+AE35/$B$43))</f>
        <v>#DIV/0!</v>
      </c>
      <c r="AG36" s="48" t="e">
        <f>IF(SUM($E$36:AF36)&gt;SUM($E$35:AG35),0,IF((SUM($E$36:AF36)+AF36)&gt;SUM($E$35:AG35),SUM($E$35:AF35)-SUM($E$36:AF36),AF36+AF35/$B$43))</f>
        <v>#DIV/0!</v>
      </c>
      <c r="AH36" s="48" t="e">
        <f>IF(SUM($E$36:AG36)&gt;SUM($E$35:AH35),0,IF((SUM($E$36:AG36)+AG36)&gt;SUM($E$35:AH35),SUM($E$35:AG35)-SUM($E$36:AG36),AG36+AG35/$B$43))</f>
        <v>#DIV/0!</v>
      </c>
      <c r="AI36" s="48" t="e">
        <f>IF(SUM($E$36:AH36)&gt;SUM($E$35:AI35),0,IF((SUM($E$36:AH36)+AH36)&gt;SUM($E$35:AI35),SUM($E$35:AH35)-SUM($E$36:AH36),AH36+AH35/$B$43))</f>
        <v>#DIV/0!</v>
      </c>
      <c r="AJ36" s="48" t="e">
        <f>IF(SUM($E$36:AI36)&gt;SUM($E$35:AJ35),0,IF((SUM($E$36:AI36)+AI36)&gt;SUM($E$35:AJ35),SUM($E$35:AI35)-SUM($E$36:AI36),AI36+AI35/$B$43))</f>
        <v>#DIV/0!</v>
      </c>
      <c r="AK36" s="48" t="e">
        <f>IF(SUM($E$36:AJ36)&gt;SUM($E$35:AK35),0,IF((SUM($E$36:AJ36)+AJ36)&gt;SUM($E$35:AK35),SUM($E$35:AJ35)-SUM($E$36:AJ36),AJ36+AJ35/$B$43))</f>
        <v>#DIV/0!</v>
      </c>
      <c r="AL36" s="48" t="e">
        <f>IF(SUM($E$36:AK36)&gt;SUM($E$35:AL35),0,IF((SUM($E$36:AK36)+AK36)&gt;SUM($E$35:AL35),SUM($E$35:AK35)-SUM($E$36:AK36),AK36+AK35/$B$43))</f>
        <v>#DIV/0!</v>
      </c>
      <c r="AM36" s="48" t="e">
        <f>IF(SUM($E$36:AL36)&gt;SUM($E$35:AM35),0,IF((SUM($E$36:AL36)+AL36)&gt;SUM($E$35:AM35),SUM($E$35:AL35)-SUM($E$36:AL36),AL36+AL35/$B$43))</f>
        <v>#DIV/0!</v>
      </c>
      <c r="AN36" s="48" t="e">
        <f>IF(SUM($E$36:AM36)&gt;SUM($E$35:AN35),0,IF((SUM($E$36:AM36)+AM36)&gt;SUM($E$35:AN35),SUM($E$35:AM35)-SUM($E$36:AM36),AM36+AM35/$B$43))</f>
        <v>#DIV/0!</v>
      </c>
      <c r="AO36" s="48" t="e">
        <f>IF(SUM($E$36:AN36)&gt;SUM($E$35:AO35),0,IF((SUM($E$36:AN36)+AN36)&gt;SUM($E$35:AO35),SUM($E$35:AN35)-SUM($E$36:AN36),AN36+AN35/$B$43))</f>
        <v>#DIV/0!</v>
      </c>
      <c r="AP36" s="48" t="e">
        <f>IF(SUM($E$36:AO36)&gt;SUM($E$35:AP35),0,IF((SUM($E$36:AO36)+AO36)&gt;SUM($E$35:AP35),SUM($E$35:AO35)-SUM($E$36:AO36),AO36+AO35/$B$43))</f>
        <v>#DIV/0!</v>
      </c>
      <c r="AQ36" s="48" t="e">
        <f>IF(SUM($E$36:AP36)&gt;SUM($E$35:AQ35),0,IF((SUM($E$36:AP36)+AP36)&gt;SUM($E$35:AQ35),SUM($E$35:AP35)-SUM($E$36:AP36),AP36+AP35/$B$43))</f>
        <v>#DIV/0!</v>
      </c>
    </row>
    <row r="37" spans="1:43" x14ac:dyDescent="0.25">
      <c r="A37" s="22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</row>
    <row r="38" spans="1:43" x14ac:dyDescent="0.25">
      <c r="A38" s="153" t="s">
        <v>91</v>
      </c>
    </row>
    <row r="39" spans="1:43" x14ac:dyDescent="0.25">
      <c r="A39" s="156" t="s">
        <v>202</v>
      </c>
      <c r="B39" s="48"/>
    </row>
    <row r="40" spans="1:43" x14ac:dyDescent="0.25">
      <c r="A40" s="156" t="s">
        <v>200</v>
      </c>
      <c r="B40" s="48"/>
    </row>
    <row r="41" spans="1:43" x14ac:dyDescent="0.25">
      <c r="A41" s="156"/>
      <c r="B41" s="32" t="str">
        <f>IF(B40&lt;=0.03*B39,"výdaje na TDI jsou v pořádku / sum is OK","TDI nad 3% realizace")</f>
        <v>výdaje na TDI jsou v pořádku / sum is OK</v>
      </c>
    </row>
    <row r="42" spans="1:43" x14ac:dyDescent="0.25">
      <c r="A42" s="234" t="s">
        <v>182</v>
      </c>
      <c r="B42" s="24">
        <f>B39+B40</f>
        <v>0</v>
      </c>
      <c r="C42" s="31"/>
      <c r="D42" s="31"/>
      <c r="E42" s="25" t="s">
        <v>3</v>
      </c>
    </row>
    <row r="43" spans="1:43" x14ac:dyDescent="0.25">
      <c r="A43" s="156" t="s">
        <v>92</v>
      </c>
      <c r="B43" s="48">
        <v>0</v>
      </c>
      <c r="C43" s="21"/>
      <c r="D43" s="21"/>
      <c r="E43" s="25"/>
    </row>
    <row r="44" spans="1:43" s="1" customFormat="1" x14ac:dyDescent="0.25">
      <c r="A44" s="153" t="s">
        <v>183</v>
      </c>
      <c r="B44" s="32" t="str">
        <f>IF(SUM(E44:AQ44)=B42,"součet v pořádku / sum is OK","součet v řádku nesedí")</f>
        <v>součet v pořádku / sum is OK</v>
      </c>
      <c r="C44" s="19"/>
      <c r="D44" s="33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</row>
    <row r="45" spans="1:43" x14ac:dyDescent="0.25">
      <c r="A45" s="22"/>
      <c r="D45" s="21"/>
    </row>
    <row r="46" spans="1:43" x14ac:dyDescent="0.25">
      <c r="A46" s="155" t="s">
        <v>93</v>
      </c>
      <c r="D46" s="21"/>
    </row>
    <row r="47" spans="1:43" s="34" customFormat="1" x14ac:dyDescent="0.25">
      <c r="A47" s="157" t="s">
        <v>94</v>
      </c>
      <c r="B47" s="20" t="s">
        <v>168</v>
      </c>
      <c r="C47" s="20" t="s">
        <v>169</v>
      </c>
      <c r="D47" s="21"/>
    </row>
    <row r="48" spans="1:43" x14ac:dyDescent="0.25">
      <c r="A48" s="156" t="s">
        <v>95</v>
      </c>
      <c r="B48" s="48"/>
      <c r="C48" s="50"/>
      <c r="D48" s="21"/>
      <c r="E48" s="48"/>
      <c r="F48" s="48"/>
      <c r="G48" s="48"/>
      <c r="H48" s="48"/>
      <c r="I48" s="48"/>
      <c r="J48" s="53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</row>
    <row r="49" spans="1:43" x14ac:dyDescent="0.25">
      <c r="A49" s="158" t="s">
        <v>96</v>
      </c>
      <c r="C49" s="35"/>
      <c r="D49" s="21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</row>
    <row r="50" spans="1:43" x14ac:dyDescent="0.25">
      <c r="A50" s="158" t="s">
        <v>97</v>
      </c>
      <c r="C50" s="35"/>
      <c r="D50" s="21"/>
      <c r="E50" s="54" t="str">
        <f>IFERROR(E48/E49,"")</f>
        <v/>
      </c>
      <c r="F50" s="54" t="str">
        <f t="shared" ref="F50:AQ50" si="4">IFERROR(F48/F49,"")</f>
        <v/>
      </c>
      <c r="G50" s="54" t="str">
        <f t="shared" si="4"/>
        <v/>
      </c>
      <c r="H50" s="54" t="str">
        <f t="shared" si="4"/>
        <v/>
      </c>
      <c r="I50" s="54" t="str">
        <f t="shared" si="4"/>
        <v/>
      </c>
      <c r="J50" s="54" t="str">
        <f t="shared" si="4"/>
        <v/>
      </c>
      <c r="K50" s="54" t="str">
        <f t="shared" si="4"/>
        <v/>
      </c>
      <c r="L50" s="54" t="str">
        <f t="shared" si="4"/>
        <v/>
      </c>
      <c r="M50" s="54" t="str">
        <f t="shared" si="4"/>
        <v/>
      </c>
      <c r="N50" s="54" t="str">
        <f t="shared" si="4"/>
        <v/>
      </c>
      <c r="O50" s="54" t="str">
        <f t="shared" si="4"/>
        <v/>
      </c>
      <c r="P50" s="54" t="str">
        <f t="shared" si="4"/>
        <v/>
      </c>
      <c r="Q50" s="54" t="str">
        <f t="shared" si="4"/>
        <v/>
      </c>
      <c r="R50" s="54" t="str">
        <f t="shared" si="4"/>
        <v/>
      </c>
      <c r="S50" s="54" t="str">
        <f t="shared" si="4"/>
        <v/>
      </c>
      <c r="T50" s="54" t="str">
        <f t="shared" si="4"/>
        <v/>
      </c>
      <c r="U50" s="54" t="str">
        <f t="shared" si="4"/>
        <v/>
      </c>
      <c r="V50" s="54" t="str">
        <f t="shared" si="4"/>
        <v/>
      </c>
      <c r="W50" s="54" t="str">
        <f t="shared" si="4"/>
        <v/>
      </c>
      <c r="X50" s="54" t="str">
        <f t="shared" si="4"/>
        <v/>
      </c>
      <c r="Y50" s="54" t="str">
        <f t="shared" si="4"/>
        <v/>
      </c>
      <c r="Z50" s="54" t="str">
        <f t="shared" si="4"/>
        <v/>
      </c>
      <c r="AA50" s="54" t="str">
        <f t="shared" si="4"/>
        <v/>
      </c>
      <c r="AB50" s="54" t="str">
        <f t="shared" si="4"/>
        <v/>
      </c>
      <c r="AC50" s="54" t="str">
        <f t="shared" si="4"/>
        <v/>
      </c>
      <c r="AD50" s="54" t="str">
        <f t="shared" si="4"/>
        <v/>
      </c>
      <c r="AE50" s="54" t="str">
        <f t="shared" si="4"/>
        <v/>
      </c>
      <c r="AF50" s="54" t="str">
        <f t="shared" si="4"/>
        <v/>
      </c>
      <c r="AG50" s="54" t="str">
        <f t="shared" si="4"/>
        <v/>
      </c>
      <c r="AH50" s="54" t="str">
        <f t="shared" si="4"/>
        <v/>
      </c>
      <c r="AI50" s="54" t="str">
        <f t="shared" si="4"/>
        <v/>
      </c>
      <c r="AJ50" s="54" t="str">
        <f t="shared" si="4"/>
        <v/>
      </c>
      <c r="AK50" s="54" t="str">
        <f t="shared" si="4"/>
        <v/>
      </c>
      <c r="AL50" s="54" t="str">
        <f t="shared" si="4"/>
        <v/>
      </c>
      <c r="AM50" s="54" t="str">
        <f t="shared" si="4"/>
        <v/>
      </c>
      <c r="AN50" s="54" t="str">
        <f t="shared" si="4"/>
        <v/>
      </c>
      <c r="AO50" s="54" t="str">
        <f t="shared" si="4"/>
        <v/>
      </c>
      <c r="AP50" s="54" t="str">
        <f t="shared" si="4"/>
        <v/>
      </c>
      <c r="AQ50" s="54" t="str">
        <f t="shared" si="4"/>
        <v/>
      </c>
    </row>
    <row r="51" spans="1:43" x14ac:dyDescent="0.25">
      <c r="A51" s="37" t="s">
        <v>100</v>
      </c>
      <c r="B51" s="48"/>
      <c r="C51" s="50"/>
      <c r="D51" s="21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</row>
    <row r="52" spans="1:43" x14ac:dyDescent="0.25">
      <c r="A52" s="159" t="s">
        <v>98</v>
      </c>
      <c r="C52" s="35"/>
      <c r="D52" s="21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</row>
    <row r="53" spans="1:43" x14ac:dyDescent="0.25">
      <c r="A53" s="159" t="s">
        <v>99</v>
      </c>
      <c r="C53" s="35"/>
      <c r="D53" s="21"/>
      <c r="E53" s="54" t="str">
        <f t="shared" ref="E53:AQ53" si="5">IFERROR(E51/E52,"")</f>
        <v/>
      </c>
      <c r="F53" s="54" t="str">
        <f t="shared" si="5"/>
        <v/>
      </c>
      <c r="G53" s="54" t="str">
        <f t="shared" si="5"/>
        <v/>
      </c>
      <c r="H53" s="54" t="str">
        <f t="shared" si="5"/>
        <v/>
      </c>
      <c r="I53" s="54" t="str">
        <f t="shared" si="5"/>
        <v/>
      </c>
      <c r="J53" s="54" t="str">
        <f t="shared" si="5"/>
        <v/>
      </c>
      <c r="K53" s="54" t="str">
        <f t="shared" si="5"/>
        <v/>
      </c>
      <c r="L53" s="54" t="str">
        <f t="shared" si="5"/>
        <v/>
      </c>
      <c r="M53" s="54" t="str">
        <f t="shared" si="5"/>
        <v/>
      </c>
      <c r="N53" s="54" t="str">
        <f t="shared" si="5"/>
        <v/>
      </c>
      <c r="O53" s="54" t="str">
        <f t="shared" si="5"/>
        <v/>
      </c>
      <c r="P53" s="54" t="str">
        <f t="shared" si="5"/>
        <v/>
      </c>
      <c r="Q53" s="54" t="str">
        <f t="shared" si="5"/>
        <v/>
      </c>
      <c r="R53" s="54" t="str">
        <f t="shared" si="5"/>
        <v/>
      </c>
      <c r="S53" s="54" t="str">
        <f t="shared" si="5"/>
        <v/>
      </c>
      <c r="T53" s="54" t="str">
        <f t="shared" si="5"/>
        <v/>
      </c>
      <c r="U53" s="54" t="str">
        <f t="shared" si="5"/>
        <v/>
      </c>
      <c r="V53" s="54" t="str">
        <f t="shared" si="5"/>
        <v/>
      </c>
      <c r="W53" s="54" t="str">
        <f t="shared" si="5"/>
        <v/>
      </c>
      <c r="X53" s="54" t="str">
        <f t="shared" si="5"/>
        <v/>
      </c>
      <c r="Y53" s="54" t="str">
        <f t="shared" si="5"/>
        <v/>
      </c>
      <c r="Z53" s="54" t="str">
        <f t="shared" si="5"/>
        <v/>
      </c>
      <c r="AA53" s="54" t="str">
        <f t="shared" si="5"/>
        <v/>
      </c>
      <c r="AB53" s="54" t="str">
        <f t="shared" si="5"/>
        <v/>
      </c>
      <c r="AC53" s="54" t="str">
        <f t="shared" si="5"/>
        <v/>
      </c>
      <c r="AD53" s="54" t="str">
        <f t="shared" si="5"/>
        <v/>
      </c>
      <c r="AE53" s="54" t="str">
        <f t="shared" si="5"/>
        <v/>
      </c>
      <c r="AF53" s="54" t="str">
        <f t="shared" si="5"/>
        <v/>
      </c>
      <c r="AG53" s="54" t="str">
        <f t="shared" si="5"/>
        <v/>
      </c>
      <c r="AH53" s="54" t="str">
        <f t="shared" si="5"/>
        <v/>
      </c>
      <c r="AI53" s="54" t="str">
        <f t="shared" si="5"/>
        <v/>
      </c>
      <c r="AJ53" s="54" t="str">
        <f t="shared" si="5"/>
        <v/>
      </c>
      <c r="AK53" s="54" t="str">
        <f t="shared" si="5"/>
        <v/>
      </c>
      <c r="AL53" s="54" t="str">
        <f t="shared" si="5"/>
        <v/>
      </c>
      <c r="AM53" s="54" t="str">
        <f t="shared" si="5"/>
        <v/>
      </c>
      <c r="AN53" s="54" t="str">
        <f t="shared" si="5"/>
        <v/>
      </c>
      <c r="AO53" s="54" t="str">
        <f t="shared" si="5"/>
        <v/>
      </c>
      <c r="AP53" s="54" t="str">
        <f t="shared" si="5"/>
        <v/>
      </c>
      <c r="AQ53" s="54" t="str">
        <f t="shared" si="5"/>
        <v/>
      </c>
    </row>
    <row r="54" spans="1:43" x14ac:dyDescent="0.25">
      <c r="A54" s="37" t="s">
        <v>101</v>
      </c>
      <c r="B54" s="48"/>
      <c r="C54" s="50"/>
      <c r="D54" s="21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</row>
    <row r="55" spans="1:43" x14ac:dyDescent="0.25">
      <c r="A55" s="159" t="s">
        <v>111</v>
      </c>
      <c r="C55" s="35"/>
      <c r="D55" s="21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</row>
    <row r="56" spans="1:43" x14ac:dyDescent="0.25">
      <c r="A56" s="159" t="s">
        <v>121</v>
      </c>
      <c r="C56" s="35"/>
      <c r="D56" s="21"/>
      <c r="E56" s="54" t="str">
        <f t="shared" ref="E56:AQ56" si="6">IFERROR(E54/E55,"")</f>
        <v/>
      </c>
      <c r="F56" s="54" t="str">
        <f t="shared" si="6"/>
        <v/>
      </c>
      <c r="G56" s="54" t="str">
        <f t="shared" si="6"/>
        <v/>
      </c>
      <c r="H56" s="54" t="str">
        <f t="shared" si="6"/>
        <v/>
      </c>
      <c r="I56" s="54" t="str">
        <f t="shared" si="6"/>
        <v/>
      </c>
      <c r="J56" s="54" t="str">
        <f t="shared" si="6"/>
        <v/>
      </c>
      <c r="K56" s="54" t="str">
        <f t="shared" si="6"/>
        <v/>
      </c>
      <c r="L56" s="54" t="str">
        <f t="shared" si="6"/>
        <v/>
      </c>
      <c r="M56" s="54" t="str">
        <f t="shared" si="6"/>
        <v/>
      </c>
      <c r="N56" s="54" t="str">
        <f t="shared" si="6"/>
        <v/>
      </c>
      <c r="O56" s="54" t="str">
        <f t="shared" si="6"/>
        <v/>
      </c>
      <c r="P56" s="54" t="str">
        <f t="shared" si="6"/>
        <v/>
      </c>
      <c r="Q56" s="54" t="str">
        <f t="shared" si="6"/>
        <v/>
      </c>
      <c r="R56" s="54" t="str">
        <f t="shared" si="6"/>
        <v/>
      </c>
      <c r="S56" s="54" t="str">
        <f t="shared" si="6"/>
        <v/>
      </c>
      <c r="T56" s="54" t="str">
        <f t="shared" si="6"/>
        <v/>
      </c>
      <c r="U56" s="54" t="str">
        <f t="shared" si="6"/>
        <v/>
      </c>
      <c r="V56" s="54" t="str">
        <f t="shared" si="6"/>
        <v/>
      </c>
      <c r="W56" s="54" t="str">
        <f t="shared" si="6"/>
        <v/>
      </c>
      <c r="X56" s="54" t="str">
        <f t="shared" si="6"/>
        <v/>
      </c>
      <c r="Y56" s="54" t="str">
        <f t="shared" si="6"/>
        <v/>
      </c>
      <c r="Z56" s="54" t="str">
        <f t="shared" si="6"/>
        <v/>
      </c>
      <c r="AA56" s="54" t="str">
        <f t="shared" si="6"/>
        <v/>
      </c>
      <c r="AB56" s="54" t="str">
        <f t="shared" si="6"/>
        <v/>
      </c>
      <c r="AC56" s="54" t="str">
        <f t="shared" si="6"/>
        <v/>
      </c>
      <c r="AD56" s="54" t="str">
        <f t="shared" si="6"/>
        <v/>
      </c>
      <c r="AE56" s="54" t="str">
        <f t="shared" si="6"/>
        <v/>
      </c>
      <c r="AF56" s="54" t="str">
        <f t="shared" si="6"/>
        <v/>
      </c>
      <c r="AG56" s="54" t="str">
        <f t="shared" si="6"/>
        <v/>
      </c>
      <c r="AH56" s="54" t="str">
        <f t="shared" si="6"/>
        <v/>
      </c>
      <c r="AI56" s="54" t="str">
        <f t="shared" si="6"/>
        <v/>
      </c>
      <c r="AJ56" s="54" t="str">
        <f t="shared" si="6"/>
        <v/>
      </c>
      <c r="AK56" s="54" t="str">
        <f t="shared" si="6"/>
        <v/>
      </c>
      <c r="AL56" s="54" t="str">
        <f t="shared" si="6"/>
        <v/>
      </c>
      <c r="AM56" s="54" t="str">
        <f t="shared" si="6"/>
        <v/>
      </c>
      <c r="AN56" s="54" t="str">
        <f t="shared" si="6"/>
        <v/>
      </c>
      <c r="AO56" s="54" t="str">
        <f t="shared" si="6"/>
        <v/>
      </c>
      <c r="AP56" s="54" t="str">
        <f t="shared" si="6"/>
        <v/>
      </c>
      <c r="AQ56" s="54" t="str">
        <f t="shared" si="6"/>
        <v/>
      </c>
    </row>
    <row r="57" spans="1:43" x14ac:dyDescent="0.25">
      <c r="A57" s="37" t="s">
        <v>102</v>
      </c>
      <c r="B57" s="48"/>
      <c r="C57" s="50"/>
      <c r="D57" s="21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</row>
    <row r="58" spans="1:43" x14ac:dyDescent="0.25">
      <c r="A58" s="159" t="s">
        <v>112</v>
      </c>
      <c r="C58" s="35"/>
      <c r="D58" s="21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</row>
    <row r="59" spans="1:43" x14ac:dyDescent="0.25">
      <c r="A59" s="159" t="s">
        <v>122</v>
      </c>
      <c r="C59" s="35"/>
      <c r="D59" s="21"/>
      <c r="E59" s="54" t="str">
        <f t="shared" ref="E59:AQ59" si="7">IFERROR(E57/E58,"")</f>
        <v/>
      </c>
      <c r="F59" s="54" t="str">
        <f t="shared" si="7"/>
        <v/>
      </c>
      <c r="G59" s="54" t="str">
        <f t="shared" si="7"/>
        <v/>
      </c>
      <c r="H59" s="54" t="str">
        <f t="shared" si="7"/>
        <v/>
      </c>
      <c r="I59" s="54" t="str">
        <f t="shared" si="7"/>
        <v/>
      </c>
      <c r="J59" s="54" t="str">
        <f t="shared" si="7"/>
        <v/>
      </c>
      <c r="K59" s="54" t="str">
        <f t="shared" si="7"/>
        <v/>
      </c>
      <c r="L59" s="54" t="str">
        <f t="shared" si="7"/>
        <v/>
      </c>
      <c r="M59" s="54" t="str">
        <f t="shared" si="7"/>
        <v/>
      </c>
      <c r="N59" s="54" t="str">
        <f t="shared" si="7"/>
        <v/>
      </c>
      <c r="O59" s="54" t="str">
        <f t="shared" si="7"/>
        <v/>
      </c>
      <c r="P59" s="54" t="str">
        <f t="shared" si="7"/>
        <v/>
      </c>
      <c r="Q59" s="54" t="str">
        <f t="shared" si="7"/>
        <v/>
      </c>
      <c r="R59" s="54" t="str">
        <f t="shared" si="7"/>
        <v/>
      </c>
      <c r="S59" s="54" t="str">
        <f t="shared" si="7"/>
        <v/>
      </c>
      <c r="T59" s="54" t="str">
        <f t="shared" si="7"/>
        <v/>
      </c>
      <c r="U59" s="54" t="str">
        <f t="shared" si="7"/>
        <v/>
      </c>
      <c r="V59" s="54" t="str">
        <f t="shared" si="7"/>
        <v/>
      </c>
      <c r="W59" s="54" t="str">
        <f t="shared" si="7"/>
        <v/>
      </c>
      <c r="X59" s="54" t="str">
        <f t="shared" si="7"/>
        <v/>
      </c>
      <c r="Y59" s="54" t="str">
        <f t="shared" si="7"/>
        <v/>
      </c>
      <c r="Z59" s="54" t="str">
        <f t="shared" si="7"/>
        <v/>
      </c>
      <c r="AA59" s="54" t="str">
        <f t="shared" si="7"/>
        <v/>
      </c>
      <c r="AB59" s="54" t="str">
        <f t="shared" si="7"/>
        <v/>
      </c>
      <c r="AC59" s="54" t="str">
        <f t="shared" si="7"/>
        <v/>
      </c>
      <c r="AD59" s="54" t="str">
        <f t="shared" si="7"/>
        <v/>
      </c>
      <c r="AE59" s="54" t="str">
        <f t="shared" si="7"/>
        <v/>
      </c>
      <c r="AF59" s="54" t="str">
        <f t="shared" si="7"/>
        <v/>
      </c>
      <c r="AG59" s="54" t="str">
        <f t="shared" si="7"/>
        <v/>
      </c>
      <c r="AH59" s="54" t="str">
        <f t="shared" si="7"/>
        <v/>
      </c>
      <c r="AI59" s="54" t="str">
        <f t="shared" si="7"/>
        <v/>
      </c>
      <c r="AJ59" s="54" t="str">
        <f t="shared" si="7"/>
        <v/>
      </c>
      <c r="AK59" s="54" t="str">
        <f t="shared" si="7"/>
        <v/>
      </c>
      <c r="AL59" s="54" t="str">
        <f t="shared" si="7"/>
        <v/>
      </c>
      <c r="AM59" s="54" t="str">
        <f t="shared" si="7"/>
        <v/>
      </c>
      <c r="AN59" s="54" t="str">
        <f t="shared" si="7"/>
        <v/>
      </c>
      <c r="AO59" s="54" t="str">
        <f t="shared" si="7"/>
        <v/>
      </c>
      <c r="AP59" s="54" t="str">
        <f t="shared" si="7"/>
        <v/>
      </c>
      <c r="AQ59" s="54" t="str">
        <f t="shared" si="7"/>
        <v/>
      </c>
    </row>
    <row r="60" spans="1:43" x14ac:dyDescent="0.25">
      <c r="A60" s="37" t="s">
        <v>103</v>
      </c>
      <c r="B60" s="48"/>
      <c r="C60" s="50"/>
      <c r="D60" s="21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</row>
    <row r="61" spans="1:43" x14ac:dyDescent="0.25">
      <c r="A61" s="159" t="s">
        <v>113</v>
      </c>
      <c r="C61" s="35"/>
      <c r="D61" s="21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</row>
    <row r="62" spans="1:43" x14ac:dyDescent="0.25">
      <c r="A62" s="159" t="s">
        <v>123</v>
      </c>
      <c r="C62" s="35"/>
      <c r="D62" s="21"/>
      <c r="E62" s="54" t="str">
        <f t="shared" ref="E62:AQ62" si="8">IFERROR(E60/E61,"")</f>
        <v/>
      </c>
      <c r="F62" s="54" t="str">
        <f t="shared" si="8"/>
        <v/>
      </c>
      <c r="G62" s="54" t="str">
        <f t="shared" si="8"/>
        <v/>
      </c>
      <c r="H62" s="54" t="str">
        <f t="shared" si="8"/>
        <v/>
      </c>
      <c r="I62" s="54" t="str">
        <f t="shared" si="8"/>
        <v/>
      </c>
      <c r="J62" s="54" t="str">
        <f t="shared" si="8"/>
        <v/>
      </c>
      <c r="K62" s="54" t="str">
        <f t="shared" si="8"/>
        <v/>
      </c>
      <c r="L62" s="54" t="str">
        <f t="shared" si="8"/>
        <v/>
      </c>
      <c r="M62" s="54" t="str">
        <f t="shared" si="8"/>
        <v/>
      </c>
      <c r="N62" s="54" t="str">
        <f t="shared" si="8"/>
        <v/>
      </c>
      <c r="O62" s="54" t="str">
        <f t="shared" si="8"/>
        <v/>
      </c>
      <c r="P62" s="54" t="str">
        <f t="shared" si="8"/>
        <v/>
      </c>
      <c r="Q62" s="54" t="str">
        <f t="shared" si="8"/>
        <v/>
      </c>
      <c r="R62" s="54" t="str">
        <f t="shared" si="8"/>
        <v/>
      </c>
      <c r="S62" s="54" t="str">
        <f t="shared" si="8"/>
        <v/>
      </c>
      <c r="T62" s="54" t="str">
        <f t="shared" si="8"/>
        <v/>
      </c>
      <c r="U62" s="54" t="str">
        <f t="shared" si="8"/>
        <v/>
      </c>
      <c r="V62" s="54" t="str">
        <f t="shared" si="8"/>
        <v/>
      </c>
      <c r="W62" s="54" t="str">
        <f t="shared" si="8"/>
        <v/>
      </c>
      <c r="X62" s="54" t="str">
        <f t="shared" si="8"/>
        <v/>
      </c>
      <c r="Y62" s="54" t="str">
        <f t="shared" si="8"/>
        <v/>
      </c>
      <c r="Z62" s="54" t="str">
        <f t="shared" si="8"/>
        <v/>
      </c>
      <c r="AA62" s="54" t="str">
        <f t="shared" si="8"/>
        <v/>
      </c>
      <c r="AB62" s="54" t="str">
        <f t="shared" si="8"/>
        <v/>
      </c>
      <c r="AC62" s="54" t="str">
        <f t="shared" si="8"/>
        <v/>
      </c>
      <c r="AD62" s="54" t="str">
        <f t="shared" si="8"/>
        <v/>
      </c>
      <c r="AE62" s="54" t="str">
        <f t="shared" si="8"/>
        <v/>
      </c>
      <c r="AF62" s="54" t="str">
        <f t="shared" si="8"/>
        <v/>
      </c>
      <c r="AG62" s="54" t="str">
        <f t="shared" si="8"/>
        <v/>
      </c>
      <c r="AH62" s="54" t="str">
        <f t="shared" si="8"/>
        <v/>
      </c>
      <c r="AI62" s="54" t="str">
        <f t="shared" si="8"/>
        <v/>
      </c>
      <c r="AJ62" s="54" t="str">
        <f t="shared" si="8"/>
        <v/>
      </c>
      <c r="AK62" s="54" t="str">
        <f t="shared" si="8"/>
        <v/>
      </c>
      <c r="AL62" s="54" t="str">
        <f t="shared" si="8"/>
        <v/>
      </c>
      <c r="AM62" s="54" t="str">
        <f t="shared" si="8"/>
        <v/>
      </c>
      <c r="AN62" s="54" t="str">
        <f t="shared" si="8"/>
        <v/>
      </c>
      <c r="AO62" s="54" t="str">
        <f t="shared" si="8"/>
        <v/>
      </c>
      <c r="AP62" s="54" t="str">
        <f t="shared" si="8"/>
        <v/>
      </c>
      <c r="AQ62" s="54" t="str">
        <f t="shared" si="8"/>
        <v/>
      </c>
    </row>
    <row r="63" spans="1:43" x14ac:dyDescent="0.25">
      <c r="A63" s="37" t="s">
        <v>104</v>
      </c>
      <c r="B63" s="48"/>
      <c r="C63" s="50"/>
      <c r="D63" s="21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</row>
    <row r="64" spans="1:43" x14ac:dyDescent="0.25">
      <c r="A64" s="159" t="s">
        <v>114</v>
      </c>
      <c r="C64" s="35"/>
      <c r="D64" s="21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</row>
    <row r="65" spans="1:43" x14ac:dyDescent="0.25">
      <c r="A65" s="159" t="s">
        <v>124</v>
      </c>
      <c r="C65" s="35"/>
      <c r="D65" s="21"/>
      <c r="E65" s="54" t="str">
        <f t="shared" ref="E65:AQ65" si="9">IFERROR(E63/E64,"")</f>
        <v/>
      </c>
      <c r="F65" s="54" t="str">
        <f t="shared" si="9"/>
        <v/>
      </c>
      <c r="G65" s="54" t="str">
        <f t="shared" si="9"/>
        <v/>
      </c>
      <c r="H65" s="54" t="str">
        <f t="shared" si="9"/>
        <v/>
      </c>
      <c r="I65" s="54" t="str">
        <f t="shared" si="9"/>
        <v/>
      </c>
      <c r="J65" s="54" t="str">
        <f t="shared" si="9"/>
        <v/>
      </c>
      <c r="K65" s="54" t="str">
        <f t="shared" si="9"/>
        <v/>
      </c>
      <c r="L65" s="54" t="str">
        <f t="shared" si="9"/>
        <v/>
      </c>
      <c r="M65" s="54" t="str">
        <f t="shared" si="9"/>
        <v/>
      </c>
      <c r="N65" s="54" t="str">
        <f t="shared" si="9"/>
        <v/>
      </c>
      <c r="O65" s="54" t="str">
        <f t="shared" si="9"/>
        <v/>
      </c>
      <c r="P65" s="54" t="str">
        <f t="shared" si="9"/>
        <v/>
      </c>
      <c r="Q65" s="54" t="str">
        <f t="shared" si="9"/>
        <v/>
      </c>
      <c r="R65" s="54" t="str">
        <f t="shared" si="9"/>
        <v/>
      </c>
      <c r="S65" s="54" t="str">
        <f t="shared" si="9"/>
        <v/>
      </c>
      <c r="T65" s="54" t="str">
        <f t="shared" si="9"/>
        <v/>
      </c>
      <c r="U65" s="54" t="str">
        <f t="shared" si="9"/>
        <v/>
      </c>
      <c r="V65" s="54" t="str">
        <f t="shared" si="9"/>
        <v/>
      </c>
      <c r="W65" s="54" t="str">
        <f t="shared" si="9"/>
        <v/>
      </c>
      <c r="X65" s="54" t="str">
        <f t="shared" si="9"/>
        <v/>
      </c>
      <c r="Y65" s="54" t="str">
        <f t="shared" si="9"/>
        <v/>
      </c>
      <c r="Z65" s="54" t="str">
        <f t="shared" si="9"/>
        <v/>
      </c>
      <c r="AA65" s="54" t="str">
        <f t="shared" si="9"/>
        <v/>
      </c>
      <c r="AB65" s="54" t="str">
        <f t="shared" si="9"/>
        <v/>
      </c>
      <c r="AC65" s="54" t="str">
        <f t="shared" si="9"/>
        <v/>
      </c>
      <c r="AD65" s="54" t="str">
        <f t="shared" si="9"/>
        <v/>
      </c>
      <c r="AE65" s="54" t="str">
        <f t="shared" si="9"/>
        <v/>
      </c>
      <c r="AF65" s="54" t="str">
        <f t="shared" si="9"/>
        <v/>
      </c>
      <c r="AG65" s="54" t="str">
        <f t="shared" si="9"/>
        <v/>
      </c>
      <c r="AH65" s="54" t="str">
        <f t="shared" si="9"/>
        <v/>
      </c>
      <c r="AI65" s="54" t="str">
        <f t="shared" si="9"/>
        <v/>
      </c>
      <c r="AJ65" s="54" t="str">
        <f t="shared" si="9"/>
        <v/>
      </c>
      <c r="AK65" s="54" t="str">
        <f t="shared" si="9"/>
        <v/>
      </c>
      <c r="AL65" s="54" t="str">
        <f t="shared" si="9"/>
        <v/>
      </c>
      <c r="AM65" s="54" t="str">
        <f t="shared" si="9"/>
        <v/>
      </c>
      <c r="AN65" s="54" t="str">
        <f t="shared" si="9"/>
        <v/>
      </c>
      <c r="AO65" s="54" t="str">
        <f t="shared" si="9"/>
        <v/>
      </c>
      <c r="AP65" s="54" t="str">
        <f t="shared" si="9"/>
        <v/>
      </c>
      <c r="AQ65" s="54" t="str">
        <f t="shared" si="9"/>
        <v/>
      </c>
    </row>
    <row r="66" spans="1:43" x14ac:dyDescent="0.25">
      <c r="A66" s="37" t="s">
        <v>105</v>
      </c>
      <c r="B66" s="48"/>
      <c r="C66" s="50"/>
      <c r="D66" s="21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</row>
    <row r="67" spans="1:43" x14ac:dyDescent="0.25">
      <c r="A67" s="159" t="s">
        <v>115</v>
      </c>
      <c r="C67" s="35"/>
      <c r="D67" s="21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</row>
    <row r="68" spans="1:43" x14ac:dyDescent="0.25">
      <c r="A68" s="159" t="s">
        <v>125</v>
      </c>
      <c r="C68" s="35"/>
      <c r="D68" s="21"/>
      <c r="E68" s="54" t="str">
        <f t="shared" ref="E68:AQ68" si="10">IFERROR(E66/E67,"")</f>
        <v/>
      </c>
      <c r="F68" s="54" t="str">
        <f t="shared" si="10"/>
        <v/>
      </c>
      <c r="G68" s="54" t="str">
        <f t="shared" si="10"/>
        <v/>
      </c>
      <c r="H68" s="54" t="str">
        <f t="shared" si="10"/>
        <v/>
      </c>
      <c r="I68" s="54" t="str">
        <f t="shared" si="10"/>
        <v/>
      </c>
      <c r="J68" s="54" t="str">
        <f t="shared" si="10"/>
        <v/>
      </c>
      <c r="K68" s="54" t="str">
        <f t="shared" si="10"/>
        <v/>
      </c>
      <c r="L68" s="54" t="str">
        <f t="shared" si="10"/>
        <v/>
      </c>
      <c r="M68" s="54" t="str">
        <f t="shared" si="10"/>
        <v/>
      </c>
      <c r="N68" s="54" t="str">
        <f t="shared" si="10"/>
        <v/>
      </c>
      <c r="O68" s="54" t="str">
        <f t="shared" si="10"/>
        <v/>
      </c>
      <c r="P68" s="54" t="str">
        <f t="shared" si="10"/>
        <v/>
      </c>
      <c r="Q68" s="54" t="str">
        <f t="shared" si="10"/>
        <v/>
      </c>
      <c r="R68" s="54" t="str">
        <f t="shared" si="10"/>
        <v/>
      </c>
      <c r="S68" s="54" t="str">
        <f t="shared" si="10"/>
        <v/>
      </c>
      <c r="T68" s="54" t="str">
        <f t="shared" si="10"/>
        <v/>
      </c>
      <c r="U68" s="54" t="str">
        <f t="shared" si="10"/>
        <v/>
      </c>
      <c r="V68" s="54" t="str">
        <f t="shared" si="10"/>
        <v/>
      </c>
      <c r="W68" s="54" t="str">
        <f t="shared" si="10"/>
        <v/>
      </c>
      <c r="X68" s="54" t="str">
        <f t="shared" si="10"/>
        <v/>
      </c>
      <c r="Y68" s="54" t="str">
        <f t="shared" si="10"/>
        <v/>
      </c>
      <c r="Z68" s="54" t="str">
        <f t="shared" si="10"/>
        <v/>
      </c>
      <c r="AA68" s="54" t="str">
        <f t="shared" si="10"/>
        <v/>
      </c>
      <c r="AB68" s="54" t="str">
        <f t="shared" si="10"/>
        <v/>
      </c>
      <c r="AC68" s="54" t="str">
        <f t="shared" si="10"/>
        <v/>
      </c>
      <c r="AD68" s="54" t="str">
        <f t="shared" si="10"/>
        <v/>
      </c>
      <c r="AE68" s="54" t="str">
        <f t="shared" si="10"/>
        <v/>
      </c>
      <c r="AF68" s="54" t="str">
        <f t="shared" si="10"/>
        <v/>
      </c>
      <c r="AG68" s="54" t="str">
        <f t="shared" si="10"/>
        <v/>
      </c>
      <c r="AH68" s="54" t="str">
        <f t="shared" si="10"/>
        <v/>
      </c>
      <c r="AI68" s="54" t="str">
        <f t="shared" si="10"/>
        <v/>
      </c>
      <c r="AJ68" s="54" t="str">
        <f t="shared" si="10"/>
        <v/>
      </c>
      <c r="AK68" s="54" t="str">
        <f t="shared" si="10"/>
        <v/>
      </c>
      <c r="AL68" s="54" t="str">
        <f t="shared" si="10"/>
        <v/>
      </c>
      <c r="AM68" s="54" t="str">
        <f t="shared" si="10"/>
        <v/>
      </c>
      <c r="AN68" s="54" t="str">
        <f t="shared" si="10"/>
        <v/>
      </c>
      <c r="AO68" s="54" t="str">
        <f t="shared" si="10"/>
        <v/>
      </c>
      <c r="AP68" s="54" t="str">
        <f t="shared" si="10"/>
        <v/>
      </c>
      <c r="AQ68" s="54" t="str">
        <f t="shared" si="10"/>
        <v/>
      </c>
    </row>
    <row r="69" spans="1:43" x14ac:dyDescent="0.25">
      <c r="A69" s="37" t="s">
        <v>106</v>
      </c>
      <c r="B69" s="48"/>
      <c r="C69" s="50"/>
      <c r="D69" s="21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</row>
    <row r="70" spans="1:43" x14ac:dyDescent="0.25">
      <c r="A70" s="159" t="s">
        <v>116</v>
      </c>
      <c r="C70" s="35"/>
      <c r="D70" s="21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</row>
    <row r="71" spans="1:43" x14ac:dyDescent="0.25">
      <c r="A71" s="159" t="s">
        <v>126</v>
      </c>
      <c r="C71" s="35"/>
      <c r="D71" s="21"/>
      <c r="E71" s="54" t="str">
        <f t="shared" ref="E71:AQ71" si="11">IFERROR(E69/E70,"")</f>
        <v/>
      </c>
      <c r="F71" s="54" t="str">
        <f t="shared" si="11"/>
        <v/>
      </c>
      <c r="G71" s="54" t="str">
        <f t="shared" si="11"/>
        <v/>
      </c>
      <c r="H71" s="54" t="str">
        <f t="shared" si="11"/>
        <v/>
      </c>
      <c r="I71" s="54" t="str">
        <f t="shared" si="11"/>
        <v/>
      </c>
      <c r="J71" s="54" t="str">
        <f t="shared" si="11"/>
        <v/>
      </c>
      <c r="K71" s="54" t="str">
        <f t="shared" si="11"/>
        <v/>
      </c>
      <c r="L71" s="54" t="str">
        <f t="shared" si="11"/>
        <v/>
      </c>
      <c r="M71" s="54" t="str">
        <f t="shared" si="11"/>
        <v/>
      </c>
      <c r="N71" s="54" t="str">
        <f t="shared" si="11"/>
        <v/>
      </c>
      <c r="O71" s="54" t="str">
        <f t="shared" si="11"/>
        <v/>
      </c>
      <c r="P71" s="54" t="str">
        <f t="shared" si="11"/>
        <v/>
      </c>
      <c r="Q71" s="54" t="str">
        <f t="shared" si="11"/>
        <v/>
      </c>
      <c r="R71" s="54" t="str">
        <f t="shared" si="11"/>
        <v/>
      </c>
      <c r="S71" s="54" t="str">
        <f t="shared" si="11"/>
        <v/>
      </c>
      <c r="T71" s="54" t="str">
        <f t="shared" si="11"/>
        <v/>
      </c>
      <c r="U71" s="54" t="str">
        <f t="shared" si="11"/>
        <v/>
      </c>
      <c r="V71" s="54" t="str">
        <f t="shared" si="11"/>
        <v/>
      </c>
      <c r="W71" s="54" t="str">
        <f t="shared" si="11"/>
        <v/>
      </c>
      <c r="X71" s="54" t="str">
        <f t="shared" si="11"/>
        <v/>
      </c>
      <c r="Y71" s="54" t="str">
        <f t="shared" si="11"/>
        <v/>
      </c>
      <c r="Z71" s="54" t="str">
        <f t="shared" si="11"/>
        <v/>
      </c>
      <c r="AA71" s="54" t="str">
        <f t="shared" si="11"/>
        <v/>
      </c>
      <c r="AB71" s="54" t="str">
        <f t="shared" si="11"/>
        <v/>
      </c>
      <c r="AC71" s="54" t="str">
        <f t="shared" si="11"/>
        <v/>
      </c>
      <c r="AD71" s="54" t="str">
        <f t="shared" si="11"/>
        <v/>
      </c>
      <c r="AE71" s="54" t="str">
        <f t="shared" si="11"/>
        <v/>
      </c>
      <c r="AF71" s="54" t="str">
        <f t="shared" si="11"/>
        <v/>
      </c>
      <c r="AG71" s="54" t="str">
        <f t="shared" si="11"/>
        <v/>
      </c>
      <c r="AH71" s="54" t="str">
        <f t="shared" si="11"/>
        <v/>
      </c>
      <c r="AI71" s="54" t="str">
        <f t="shared" si="11"/>
        <v/>
      </c>
      <c r="AJ71" s="54" t="str">
        <f t="shared" si="11"/>
        <v/>
      </c>
      <c r="AK71" s="54" t="str">
        <f t="shared" si="11"/>
        <v/>
      </c>
      <c r="AL71" s="54" t="str">
        <f t="shared" si="11"/>
        <v/>
      </c>
      <c r="AM71" s="54" t="str">
        <f t="shared" si="11"/>
        <v/>
      </c>
      <c r="AN71" s="54" t="str">
        <f t="shared" si="11"/>
        <v/>
      </c>
      <c r="AO71" s="54" t="str">
        <f t="shared" si="11"/>
        <v/>
      </c>
      <c r="AP71" s="54" t="str">
        <f t="shared" si="11"/>
        <v/>
      </c>
      <c r="AQ71" s="54" t="str">
        <f t="shared" si="11"/>
        <v/>
      </c>
    </row>
    <row r="72" spans="1:43" x14ac:dyDescent="0.25">
      <c r="A72" s="37" t="s">
        <v>107</v>
      </c>
      <c r="B72" s="48"/>
      <c r="C72" s="50"/>
      <c r="D72" s="21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</row>
    <row r="73" spans="1:43" x14ac:dyDescent="0.25">
      <c r="A73" s="159" t="s">
        <v>117</v>
      </c>
      <c r="C73" s="35"/>
      <c r="D73" s="21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</row>
    <row r="74" spans="1:43" x14ac:dyDescent="0.25">
      <c r="A74" s="159" t="s">
        <v>127</v>
      </c>
      <c r="C74" s="35"/>
      <c r="D74" s="21"/>
      <c r="E74" s="54" t="str">
        <f t="shared" ref="E74:AQ74" si="12">IFERROR(E72/E73,"")</f>
        <v/>
      </c>
      <c r="F74" s="54" t="str">
        <f t="shared" si="12"/>
        <v/>
      </c>
      <c r="G74" s="54" t="str">
        <f t="shared" si="12"/>
        <v/>
      </c>
      <c r="H74" s="54" t="str">
        <f t="shared" si="12"/>
        <v/>
      </c>
      <c r="I74" s="54" t="str">
        <f t="shared" si="12"/>
        <v/>
      </c>
      <c r="J74" s="54" t="str">
        <f t="shared" si="12"/>
        <v/>
      </c>
      <c r="K74" s="54" t="str">
        <f t="shared" si="12"/>
        <v/>
      </c>
      <c r="L74" s="54" t="str">
        <f t="shared" si="12"/>
        <v/>
      </c>
      <c r="M74" s="54" t="str">
        <f t="shared" si="12"/>
        <v/>
      </c>
      <c r="N74" s="54" t="str">
        <f t="shared" si="12"/>
        <v/>
      </c>
      <c r="O74" s="54" t="str">
        <f t="shared" si="12"/>
        <v/>
      </c>
      <c r="P74" s="54" t="str">
        <f t="shared" si="12"/>
        <v/>
      </c>
      <c r="Q74" s="54" t="str">
        <f t="shared" si="12"/>
        <v/>
      </c>
      <c r="R74" s="54" t="str">
        <f t="shared" si="12"/>
        <v/>
      </c>
      <c r="S74" s="54" t="str">
        <f t="shared" si="12"/>
        <v/>
      </c>
      <c r="T74" s="54" t="str">
        <f t="shared" si="12"/>
        <v/>
      </c>
      <c r="U74" s="54" t="str">
        <f t="shared" si="12"/>
        <v/>
      </c>
      <c r="V74" s="54" t="str">
        <f t="shared" si="12"/>
        <v/>
      </c>
      <c r="W74" s="54" t="str">
        <f t="shared" si="12"/>
        <v/>
      </c>
      <c r="X74" s="54" t="str">
        <f t="shared" si="12"/>
        <v/>
      </c>
      <c r="Y74" s="54" t="str">
        <f t="shared" si="12"/>
        <v/>
      </c>
      <c r="Z74" s="54" t="str">
        <f t="shared" si="12"/>
        <v/>
      </c>
      <c r="AA74" s="54" t="str">
        <f t="shared" si="12"/>
        <v/>
      </c>
      <c r="AB74" s="54" t="str">
        <f t="shared" si="12"/>
        <v/>
      </c>
      <c r="AC74" s="54" t="str">
        <f t="shared" si="12"/>
        <v/>
      </c>
      <c r="AD74" s="54" t="str">
        <f t="shared" si="12"/>
        <v/>
      </c>
      <c r="AE74" s="54" t="str">
        <f t="shared" si="12"/>
        <v/>
      </c>
      <c r="AF74" s="54" t="str">
        <f t="shared" si="12"/>
        <v/>
      </c>
      <c r="AG74" s="54" t="str">
        <f t="shared" si="12"/>
        <v/>
      </c>
      <c r="AH74" s="54" t="str">
        <f t="shared" si="12"/>
        <v/>
      </c>
      <c r="AI74" s="54" t="str">
        <f t="shared" si="12"/>
        <v/>
      </c>
      <c r="AJ74" s="54" t="str">
        <f t="shared" si="12"/>
        <v/>
      </c>
      <c r="AK74" s="54" t="str">
        <f t="shared" si="12"/>
        <v/>
      </c>
      <c r="AL74" s="54" t="str">
        <f t="shared" si="12"/>
        <v/>
      </c>
      <c r="AM74" s="54" t="str">
        <f t="shared" si="12"/>
        <v/>
      </c>
      <c r="AN74" s="54" t="str">
        <f t="shared" si="12"/>
        <v/>
      </c>
      <c r="AO74" s="54" t="str">
        <f t="shared" si="12"/>
        <v/>
      </c>
      <c r="AP74" s="54" t="str">
        <f t="shared" si="12"/>
        <v/>
      </c>
      <c r="AQ74" s="54" t="str">
        <f t="shared" si="12"/>
        <v/>
      </c>
    </row>
    <row r="75" spans="1:43" x14ac:dyDescent="0.25">
      <c r="A75" s="37" t="s">
        <v>108</v>
      </c>
      <c r="B75" s="48"/>
      <c r="C75" s="50"/>
      <c r="D75" s="21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</row>
    <row r="76" spans="1:43" x14ac:dyDescent="0.25">
      <c r="A76" s="159" t="s">
        <v>118</v>
      </c>
      <c r="C76" s="35"/>
      <c r="D76" s="21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</row>
    <row r="77" spans="1:43" x14ac:dyDescent="0.25">
      <c r="A77" s="159" t="s">
        <v>128</v>
      </c>
      <c r="C77" s="35"/>
      <c r="D77" s="21"/>
      <c r="E77" s="54" t="str">
        <f t="shared" ref="E77:AQ77" si="13">IFERROR(E75/E76,"")</f>
        <v/>
      </c>
      <c r="F77" s="54" t="str">
        <f t="shared" si="13"/>
        <v/>
      </c>
      <c r="G77" s="54" t="str">
        <f t="shared" si="13"/>
        <v/>
      </c>
      <c r="H77" s="54" t="str">
        <f t="shared" si="13"/>
        <v/>
      </c>
      <c r="I77" s="54" t="str">
        <f t="shared" si="13"/>
        <v/>
      </c>
      <c r="J77" s="54" t="str">
        <f t="shared" si="13"/>
        <v/>
      </c>
      <c r="K77" s="54" t="str">
        <f t="shared" si="13"/>
        <v/>
      </c>
      <c r="L77" s="54" t="str">
        <f t="shared" si="13"/>
        <v/>
      </c>
      <c r="M77" s="54" t="str">
        <f t="shared" si="13"/>
        <v/>
      </c>
      <c r="N77" s="54" t="str">
        <f t="shared" si="13"/>
        <v/>
      </c>
      <c r="O77" s="54" t="str">
        <f t="shared" si="13"/>
        <v/>
      </c>
      <c r="P77" s="54" t="str">
        <f t="shared" si="13"/>
        <v/>
      </c>
      <c r="Q77" s="54" t="str">
        <f t="shared" si="13"/>
        <v/>
      </c>
      <c r="R77" s="54" t="str">
        <f t="shared" si="13"/>
        <v/>
      </c>
      <c r="S77" s="54" t="str">
        <f t="shared" si="13"/>
        <v/>
      </c>
      <c r="T77" s="54" t="str">
        <f t="shared" si="13"/>
        <v/>
      </c>
      <c r="U77" s="54" t="str">
        <f t="shared" si="13"/>
        <v/>
      </c>
      <c r="V77" s="54" t="str">
        <f t="shared" si="13"/>
        <v/>
      </c>
      <c r="W77" s="54" t="str">
        <f t="shared" si="13"/>
        <v/>
      </c>
      <c r="X77" s="54" t="str">
        <f t="shared" si="13"/>
        <v/>
      </c>
      <c r="Y77" s="54" t="str">
        <f t="shared" si="13"/>
        <v/>
      </c>
      <c r="Z77" s="54" t="str">
        <f t="shared" si="13"/>
        <v/>
      </c>
      <c r="AA77" s="54" t="str">
        <f t="shared" si="13"/>
        <v/>
      </c>
      <c r="AB77" s="54" t="str">
        <f t="shared" si="13"/>
        <v/>
      </c>
      <c r="AC77" s="54" t="str">
        <f t="shared" si="13"/>
        <v/>
      </c>
      <c r="AD77" s="54" t="str">
        <f t="shared" si="13"/>
        <v/>
      </c>
      <c r="AE77" s="54" t="str">
        <f t="shared" si="13"/>
        <v/>
      </c>
      <c r="AF77" s="54" t="str">
        <f t="shared" si="13"/>
        <v/>
      </c>
      <c r="AG77" s="54" t="str">
        <f t="shared" si="13"/>
        <v/>
      </c>
      <c r="AH77" s="54" t="str">
        <f t="shared" si="13"/>
        <v/>
      </c>
      <c r="AI77" s="54" t="str">
        <f t="shared" si="13"/>
        <v/>
      </c>
      <c r="AJ77" s="54" t="str">
        <f t="shared" si="13"/>
        <v/>
      </c>
      <c r="AK77" s="54" t="str">
        <f t="shared" si="13"/>
        <v/>
      </c>
      <c r="AL77" s="54" t="str">
        <f t="shared" si="13"/>
        <v/>
      </c>
      <c r="AM77" s="54" t="str">
        <f t="shared" si="13"/>
        <v/>
      </c>
      <c r="AN77" s="54" t="str">
        <f t="shared" si="13"/>
        <v/>
      </c>
      <c r="AO77" s="54" t="str">
        <f t="shared" si="13"/>
        <v/>
      </c>
      <c r="AP77" s="54" t="str">
        <f t="shared" si="13"/>
        <v/>
      </c>
      <c r="AQ77" s="54" t="str">
        <f t="shared" si="13"/>
        <v/>
      </c>
    </row>
    <row r="78" spans="1:43" x14ac:dyDescent="0.25">
      <c r="A78" s="37" t="s">
        <v>109</v>
      </c>
      <c r="B78" s="48"/>
      <c r="C78" s="50"/>
      <c r="D78" s="21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</row>
    <row r="79" spans="1:43" x14ac:dyDescent="0.25">
      <c r="A79" s="159" t="s">
        <v>119</v>
      </c>
      <c r="C79" s="35"/>
      <c r="D79" s="21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</row>
    <row r="80" spans="1:43" x14ac:dyDescent="0.25">
      <c r="A80" s="159" t="s">
        <v>129</v>
      </c>
      <c r="C80" s="35"/>
      <c r="D80" s="21"/>
      <c r="E80" s="54" t="str">
        <f t="shared" ref="E80:AQ80" si="14">IFERROR(E78/E79,"")</f>
        <v/>
      </c>
      <c r="F80" s="54" t="str">
        <f t="shared" si="14"/>
        <v/>
      </c>
      <c r="G80" s="54" t="str">
        <f t="shared" si="14"/>
        <v/>
      </c>
      <c r="H80" s="54" t="str">
        <f t="shared" si="14"/>
        <v/>
      </c>
      <c r="I80" s="54" t="str">
        <f t="shared" si="14"/>
        <v/>
      </c>
      <c r="J80" s="54" t="str">
        <f t="shared" si="14"/>
        <v/>
      </c>
      <c r="K80" s="54" t="str">
        <f t="shared" si="14"/>
        <v/>
      </c>
      <c r="L80" s="54" t="str">
        <f t="shared" si="14"/>
        <v/>
      </c>
      <c r="M80" s="54" t="str">
        <f t="shared" si="14"/>
        <v/>
      </c>
      <c r="N80" s="54" t="str">
        <f t="shared" si="14"/>
        <v/>
      </c>
      <c r="O80" s="54" t="str">
        <f t="shared" si="14"/>
        <v/>
      </c>
      <c r="P80" s="54" t="str">
        <f t="shared" si="14"/>
        <v/>
      </c>
      <c r="Q80" s="54" t="str">
        <f t="shared" si="14"/>
        <v/>
      </c>
      <c r="R80" s="54" t="str">
        <f t="shared" si="14"/>
        <v/>
      </c>
      <c r="S80" s="54" t="str">
        <f t="shared" si="14"/>
        <v/>
      </c>
      <c r="T80" s="54" t="str">
        <f t="shared" si="14"/>
        <v/>
      </c>
      <c r="U80" s="54" t="str">
        <f t="shared" si="14"/>
        <v/>
      </c>
      <c r="V80" s="54" t="str">
        <f t="shared" si="14"/>
        <v/>
      </c>
      <c r="W80" s="54" t="str">
        <f t="shared" si="14"/>
        <v/>
      </c>
      <c r="X80" s="54" t="str">
        <f t="shared" si="14"/>
        <v/>
      </c>
      <c r="Y80" s="54" t="str">
        <f t="shared" si="14"/>
        <v/>
      </c>
      <c r="Z80" s="54" t="str">
        <f t="shared" si="14"/>
        <v/>
      </c>
      <c r="AA80" s="54" t="str">
        <f t="shared" si="14"/>
        <v/>
      </c>
      <c r="AB80" s="54" t="str">
        <f t="shared" si="14"/>
        <v/>
      </c>
      <c r="AC80" s="54" t="str">
        <f t="shared" si="14"/>
        <v/>
      </c>
      <c r="AD80" s="54" t="str">
        <f t="shared" si="14"/>
        <v/>
      </c>
      <c r="AE80" s="54" t="str">
        <f t="shared" si="14"/>
        <v/>
      </c>
      <c r="AF80" s="54" t="str">
        <f t="shared" si="14"/>
        <v/>
      </c>
      <c r="AG80" s="54" t="str">
        <f t="shared" si="14"/>
        <v/>
      </c>
      <c r="AH80" s="54" t="str">
        <f t="shared" si="14"/>
        <v/>
      </c>
      <c r="AI80" s="54" t="str">
        <f t="shared" si="14"/>
        <v/>
      </c>
      <c r="AJ80" s="54" t="str">
        <f t="shared" si="14"/>
        <v/>
      </c>
      <c r="AK80" s="54" t="str">
        <f t="shared" si="14"/>
        <v/>
      </c>
      <c r="AL80" s="54" t="str">
        <f t="shared" si="14"/>
        <v/>
      </c>
      <c r="AM80" s="54" t="str">
        <f t="shared" si="14"/>
        <v/>
      </c>
      <c r="AN80" s="54" t="str">
        <f t="shared" si="14"/>
        <v/>
      </c>
      <c r="AO80" s="54" t="str">
        <f t="shared" si="14"/>
        <v/>
      </c>
      <c r="AP80" s="54" t="str">
        <f t="shared" si="14"/>
        <v/>
      </c>
      <c r="AQ80" s="54" t="str">
        <f t="shared" si="14"/>
        <v/>
      </c>
    </row>
    <row r="81" spans="1:43" x14ac:dyDescent="0.25">
      <c r="A81" s="37" t="s">
        <v>110</v>
      </c>
      <c r="B81" s="48"/>
      <c r="C81" s="50"/>
      <c r="D81" s="21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</row>
    <row r="82" spans="1:43" x14ac:dyDescent="0.25">
      <c r="A82" s="159" t="s">
        <v>120</v>
      </c>
      <c r="D82" s="21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</row>
    <row r="83" spans="1:43" x14ac:dyDescent="0.25">
      <c r="A83" s="159" t="s">
        <v>130</v>
      </c>
      <c r="C83" s="3"/>
      <c r="D83" s="21"/>
      <c r="E83" s="54" t="str">
        <f t="shared" ref="E83:AQ83" si="15">IFERROR(E81/E82,"")</f>
        <v/>
      </c>
      <c r="F83" s="54" t="str">
        <f t="shared" si="15"/>
        <v/>
      </c>
      <c r="G83" s="54" t="str">
        <f t="shared" si="15"/>
        <v/>
      </c>
      <c r="H83" s="54" t="str">
        <f t="shared" si="15"/>
        <v/>
      </c>
      <c r="I83" s="54" t="str">
        <f t="shared" si="15"/>
        <v/>
      </c>
      <c r="J83" s="54" t="str">
        <f t="shared" si="15"/>
        <v/>
      </c>
      <c r="K83" s="54" t="str">
        <f t="shared" si="15"/>
        <v/>
      </c>
      <c r="L83" s="54" t="str">
        <f t="shared" si="15"/>
        <v/>
      </c>
      <c r="M83" s="54" t="str">
        <f t="shared" si="15"/>
        <v/>
      </c>
      <c r="N83" s="54" t="str">
        <f t="shared" si="15"/>
        <v/>
      </c>
      <c r="O83" s="54" t="str">
        <f t="shared" si="15"/>
        <v/>
      </c>
      <c r="P83" s="54" t="str">
        <f t="shared" si="15"/>
        <v/>
      </c>
      <c r="Q83" s="54" t="str">
        <f t="shared" si="15"/>
        <v/>
      </c>
      <c r="R83" s="54" t="str">
        <f t="shared" si="15"/>
        <v/>
      </c>
      <c r="S83" s="54" t="str">
        <f t="shared" si="15"/>
        <v/>
      </c>
      <c r="T83" s="54" t="str">
        <f t="shared" si="15"/>
        <v/>
      </c>
      <c r="U83" s="54" t="str">
        <f t="shared" si="15"/>
        <v/>
      </c>
      <c r="V83" s="54" t="str">
        <f t="shared" si="15"/>
        <v/>
      </c>
      <c r="W83" s="54" t="str">
        <f t="shared" si="15"/>
        <v/>
      </c>
      <c r="X83" s="54" t="str">
        <f t="shared" si="15"/>
        <v/>
      </c>
      <c r="Y83" s="54" t="str">
        <f t="shared" si="15"/>
        <v/>
      </c>
      <c r="Z83" s="54" t="str">
        <f t="shared" si="15"/>
        <v/>
      </c>
      <c r="AA83" s="54" t="str">
        <f t="shared" si="15"/>
        <v/>
      </c>
      <c r="AB83" s="54" t="str">
        <f t="shared" si="15"/>
        <v/>
      </c>
      <c r="AC83" s="54" t="str">
        <f t="shared" si="15"/>
        <v/>
      </c>
      <c r="AD83" s="54" t="str">
        <f t="shared" si="15"/>
        <v/>
      </c>
      <c r="AE83" s="54" t="str">
        <f t="shared" si="15"/>
        <v/>
      </c>
      <c r="AF83" s="54" t="str">
        <f t="shared" si="15"/>
        <v/>
      </c>
      <c r="AG83" s="54" t="str">
        <f t="shared" si="15"/>
        <v/>
      </c>
      <c r="AH83" s="54" t="str">
        <f t="shared" si="15"/>
        <v/>
      </c>
      <c r="AI83" s="54" t="str">
        <f t="shared" si="15"/>
        <v/>
      </c>
      <c r="AJ83" s="54" t="str">
        <f t="shared" si="15"/>
        <v/>
      </c>
      <c r="AK83" s="54" t="str">
        <f t="shared" si="15"/>
        <v/>
      </c>
      <c r="AL83" s="54" t="str">
        <f t="shared" si="15"/>
        <v/>
      </c>
      <c r="AM83" s="54" t="str">
        <f t="shared" si="15"/>
        <v/>
      </c>
      <c r="AN83" s="54" t="str">
        <f t="shared" si="15"/>
        <v/>
      </c>
      <c r="AO83" s="54" t="str">
        <f t="shared" si="15"/>
        <v/>
      </c>
      <c r="AP83" s="54" t="str">
        <f t="shared" si="15"/>
        <v/>
      </c>
      <c r="AQ83" s="54" t="str">
        <f t="shared" si="15"/>
        <v/>
      </c>
    </row>
    <row r="84" spans="1:43" x14ac:dyDescent="0.25">
      <c r="A84" s="37" t="s">
        <v>132</v>
      </c>
      <c r="B84" s="48"/>
      <c r="C84" s="21"/>
      <c r="D84" s="21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</row>
    <row r="85" spans="1:43" x14ac:dyDescent="0.25">
      <c r="A85" s="153" t="s">
        <v>131</v>
      </c>
      <c r="B85" s="38" t="str">
        <f>IF(SUM(E85:AQ85)=SUM(E48:AQ48,E51:AQ51,E54:AQ54,E57:AQ57,E60:AQ60,E63:AQ63,E66:AQ66,E69:AQ69,E72:AQ72,E75:AQ75,E78:AQ78,E81:AQ81,E84:AQ84),"součet v pořádku / sum is OK","součet paliva nesedí")</f>
        <v>součet v pořádku / sum is OK</v>
      </c>
      <c r="C85" s="39"/>
      <c r="D85" s="21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</row>
    <row r="86" spans="1:43" x14ac:dyDescent="0.25">
      <c r="A86" s="153"/>
      <c r="D86" s="21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</row>
    <row r="87" spans="1:43" x14ac:dyDescent="0.25">
      <c r="A87" s="156" t="s">
        <v>133</v>
      </c>
      <c r="D87" s="21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</row>
    <row r="88" spans="1:43" s="1" customFormat="1" x14ac:dyDescent="0.25">
      <c r="A88" s="153" t="s">
        <v>185</v>
      </c>
      <c r="C88" s="19"/>
      <c r="D88" s="21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</row>
    <row r="89" spans="1:43" s="1" customFormat="1" x14ac:dyDescent="0.25">
      <c r="A89" s="153"/>
      <c r="C89" s="19"/>
      <c r="D89" s="21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</row>
    <row r="90" spans="1:43" s="1" customFormat="1" x14ac:dyDescent="0.25">
      <c r="A90" s="153" t="s">
        <v>134</v>
      </c>
      <c r="B90" s="20" t="s">
        <v>170</v>
      </c>
      <c r="C90" s="19"/>
      <c r="D90" s="21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</row>
    <row r="91" spans="1:43" s="41" customFormat="1" x14ac:dyDescent="0.25">
      <c r="A91" s="160" t="s">
        <v>135</v>
      </c>
      <c r="B91" s="48"/>
      <c r="C91" s="40"/>
      <c r="D91" s="40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</row>
    <row r="92" spans="1:43" s="41" customFormat="1" x14ac:dyDescent="0.25">
      <c r="A92" s="160" t="s">
        <v>136</v>
      </c>
      <c r="B92" s="48"/>
      <c r="C92" s="40"/>
      <c r="D92" s="40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</row>
    <row r="93" spans="1:43" s="41" customFormat="1" x14ac:dyDescent="0.25">
      <c r="A93" s="160" t="s">
        <v>137</v>
      </c>
      <c r="B93" s="48"/>
      <c r="C93" s="40"/>
      <c r="D93" s="40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</row>
    <row r="94" spans="1:43" s="41" customFormat="1" x14ac:dyDescent="0.25">
      <c r="A94" s="160" t="s">
        <v>138</v>
      </c>
      <c r="B94" s="48"/>
      <c r="C94" s="40"/>
      <c r="D94" s="40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</row>
    <row r="95" spans="1:43" s="41" customFormat="1" x14ac:dyDescent="0.25">
      <c r="A95" s="160" t="s">
        <v>139</v>
      </c>
      <c r="B95" s="48"/>
      <c r="C95" s="40"/>
      <c r="D95" s="40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</row>
    <row r="96" spans="1:43" s="41" customFormat="1" x14ac:dyDescent="0.25">
      <c r="A96" s="160" t="s">
        <v>140</v>
      </c>
      <c r="B96" s="48"/>
      <c r="C96" s="40"/>
      <c r="D96" s="40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</row>
    <row r="97" spans="1:43" s="41" customFormat="1" x14ac:dyDescent="0.25">
      <c r="A97" s="160" t="s">
        <v>141</v>
      </c>
      <c r="B97" s="48"/>
      <c r="C97" s="40"/>
      <c r="D97" s="40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</row>
    <row r="98" spans="1:43" s="41" customFormat="1" x14ac:dyDescent="0.25">
      <c r="A98" s="160" t="s">
        <v>142</v>
      </c>
      <c r="B98" s="48"/>
      <c r="C98" s="40"/>
      <c r="D98" s="40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</row>
    <row r="99" spans="1:43" s="41" customFormat="1" x14ac:dyDescent="0.25">
      <c r="A99" s="160" t="s">
        <v>143</v>
      </c>
      <c r="B99" s="48"/>
      <c r="C99" s="40"/>
      <c r="D99" s="40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</row>
    <row r="100" spans="1:43" s="41" customFormat="1" x14ac:dyDescent="0.25">
      <c r="A100" s="160" t="s">
        <v>144</v>
      </c>
      <c r="B100" s="48"/>
      <c r="C100" s="40"/>
      <c r="D100" s="40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</row>
    <row r="101" spans="1:43" s="41" customFormat="1" x14ac:dyDescent="0.25">
      <c r="A101" s="160" t="s">
        <v>145</v>
      </c>
      <c r="B101" s="48"/>
      <c r="C101" s="40"/>
      <c r="D101" s="40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</row>
    <row r="102" spans="1:43" s="41" customFormat="1" x14ac:dyDescent="0.25">
      <c r="A102" s="160" t="s">
        <v>146</v>
      </c>
      <c r="B102" s="48"/>
      <c r="C102" s="40"/>
      <c r="D102" s="40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</row>
    <row r="103" spans="1:43" s="1" customFormat="1" ht="15" customHeight="1" x14ac:dyDescent="0.25">
      <c r="A103" s="161" t="s">
        <v>147</v>
      </c>
      <c r="B103" s="38" t="str">
        <f>IF(SUM(E103:AQ103)=SUM(E91:AQ102),"součet v pořádku / sum is OK","součet ostatní náklady nesedí")</f>
        <v>součet v pořádku / sum is OK</v>
      </c>
      <c r="C103" s="39"/>
      <c r="D103" s="21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</row>
    <row r="104" spans="1:43" x14ac:dyDescent="0.25">
      <c r="A104" s="22"/>
      <c r="D104" s="21"/>
      <c r="I104" s="42" t="s">
        <v>4</v>
      </c>
      <c r="J104" s="43">
        <v>1663003</v>
      </c>
      <c r="K104" s="25" t="s">
        <v>5</v>
      </c>
    </row>
    <row r="105" spans="1:43" x14ac:dyDescent="0.25">
      <c r="A105" s="153" t="s">
        <v>148</v>
      </c>
    </row>
    <row r="106" spans="1:43" s="1" customFormat="1" x14ac:dyDescent="0.25">
      <c r="A106" s="153" t="s">
        <v>149</v>
      </c>
      <c r="C106" s="19"/>
      <c r="D106" s="19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</row>
    <row r="107" spans="1:43" s="1" customFormat="1" x14ac:dyDescent="0.25">
      <c r="A107" s="153"/>
    </row>
    <row r="108" spans="1:43" s="1" customFormat="1" x14ac:dyDescent="0.25">
      <c r="A108" s="153" t="s">
        <v>150</v>
      </c>
      <c r="C108" s="19"/>
      <c r="D108" s="19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</row>
    <row r="109" spans="1:43" x14ac:dyDescent="0.25">
      <c r="A109" s="22"/>
      <c r="E109" s="44"/>
    </row>
    <row r="110" spans="1:43" x14ac:dyDescent="0.25">
      <c r="A110" s="153" t="s">
        <v>151</v>
      </c>
      <c r="B110" s="20" t="s">
        <v>171</v>
      </c>
    </row>
    <row r="111" spans="1:43" s="41" customFormat="1" x14ac:dyDescent="0.25">
      <c r="A111" s="160" t="s">
        <v>152</v>
      </c>
      <c r="B111" s="48"/>
      <c r="C111" s="40"/>
      <c r="D111" s="40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</row>
    <row r="112" spans="1:43" s="41" customFormat="1" x14ac:dyDescent="0.25">
      <c r="A112" s="160" t="s">
        <v>154</v>
      </c>
      <c r="B112" s="48"/>
      <c r="C112" s="40"/>
      <c r="D112" s="40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</row>
    <row r="113" spans="1:43" s="41" customFormat="1" x14ac:dyDescent="0.25">
      <c r="A113" s="160" t="s">
        <v>155</v>
      </c>
      <c r="B113" s="48"/>
      <c r="C113" s="40"/>
      <c r="D113" s="40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</row>
    <row r="114" spans="1:43" s="41" customFormat="1" x14ac:dyDescent="0.25">
      <c r="A114" s="160" t="s">
        <v>156</v>
      </c>
      <c r="B114" s="48"/>
      <c r="C114" s="40"/>
      <c r="D114" s="40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</row>
    <row r="115" spans="1:43" s="41" customFormat="1" x14ac:dyDescent="0.25">
      <c r="A115" s="160" t="s">
        <v>157</v>
      </c>
      <c r="B115" s="48"/>
      <c r="C115" s="40"/>
      <c r="D115" s="40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</row>
    <row r="116" spans="1:43" s="41" customFormat="1" x14ac:dyDescent="0.25">
      <c r="A116" s="160" t="s">
        <v>158</v>
      </c>
      <c r="B116" s="48"/>
      <c r="C116" s="40"/>
      <c r="D116" s="40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</row>
    <row r="117" spans="1:43" s="41" customFormat="1" x14ac:dyDescent="0.25">
      <c r="A117" s="160" t="s">
        <v>159</v>
      </c>
      <c r="B117" s="48"/>
      <c r="C117" s="40"/>
      <c r="D117" s="40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</row>
    <row r="118" spans="1:43" s="41" customFormat="1" x14ac:dyDescent="0.25">
      <c r="A118" s="160" t="s">
        <v>160</v>
      </c>
      <c r="B118" s="48"/>
      <c r="C118" s="40"/>
      <c r="D118" s="40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</row>
    <row r="119" spans="1:43" s="41" customFormat="1" x14ac:dyDescent="0.25">
      <c r="A119" s="160" t="s">
        <v>161</v>
      </c>
      <c r="B119" s="48"/>
      <c r="C119" s="40"/>
      <c r="D119" s="40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</row>
    <row r="120" spans="1:43" s="41" customFormat="1" x14ac:dyDescent="0.25">
      <c r="A120" s="160" t="s">
        <v>162</v>
      </c>
      <c r="B120" s="48"/>
      <c r="C120" s="40"/>
      <c r="D120" s="40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</row>
    <row r="121" spans="1:43" s="41" customFormat="1" x14ac:dyDescent="0.25">
      <c r="A121" s="160" t="s">
        <v>163</v>
      </c>
      <c r="B121" s="48"/>
      <c r="C121" s="40"/>
      <c r="D121" s="40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</row>
    <row r="122" spans="1:43" s="41" customFormat="1" x14ac:dyDescent="0.25">
      <c r="A122" s="160" t="s">
        <v>164</v>
      </c>
      <c r="B122" s="48"/>
      <c r="C122" s="40"/>
      <c r="D122" s="40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</row>
    <row r="123" spans="1:43" s="1" customFormat="1" x14ac:dyDescent="0.25">
      <c r="A123" s="153" t="s">
        <v>153</v>
      </c>
      <c r="B123" s="45" t="str">
        <f>IF(SUM(E123:AQ123)=SUM(E111:AQ122),"součet v pořádku / sum is OK","součet ostatní tržby nesedí")</f>
        <v>součet v pořádku / sum is OK</v>
      </c>
      <c r="C123" s="19"/>
      <c r="D123" s="19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</row>
    <row r="124" spans="1:43" x14ac:dyDescent="0.25"/>
    <row r="126" spans="1:43" x14ac:dyDescent="0.25"/>
    <row r="127" spans="1:43" x14ac:dyDescent="0.25"/>
    <row r="128" spans="1:43" x14ac:dyDescent="0.25"/>
    <row r="129" spans="1:4" x14ac:dyDescent="0.25"/>
    <row r="130" spans="1:4" x14ac:dyDescent="0.25"/>
    <row r="131" spans="1:4" x14ac:dyDescent="0.25"/>
    <row r="133" spans="1:4" hidden="1" x14ac:dyDescent="0.25">
      <c r="A133" s="46"/>
      <c r="C133" s="3"/>
      <c r="D133" s="3"/>
    </row>
    <row r="134" spans="1:4" hidden="1" x14ac:dyDescent="0.25">
      <c r="A134" s="46"/>
      <c r="C134" s="3"/>
      <c r="D134" s="3"/>
    </row>
    <row r="135" spans="1:4" hidden="1" x14ac:dyDescent="0.25">
      <c r="A135" s="46"/>
      <c r="C135" s="3"/>
      <c r="D135" s="3"/>
    </row>
    <row r="136" spans="1:4" x14ac:dyDescent="0.25">
      <c r="C136" s="3"/>
      <c r="D136" s="3"/>
    </row>
    <row r="137" spans="1:4" x14ac:dyDescent="0.25">
      <c r="C137" s="3"/>
      <c r="D137" s="3"/>
    </row>
    <row r="138" spans="1:4" x14ac:dyDescent="0.25">
      <c r="C138" s="3"/>
      <c r="D138" s="3"/>
    </row>
    <row r="139" spans="1:4" x14ac:dyDescent="0.25">
      <c r="C139" s="3"/>
      <c r="D139" s="3"/>
    </row>
    <row r="140" spans="1:4" x14ac:dyDescent="0.25">
      <c r="C140" s="3"/>
      <c r="D140" s="3"/>
    </row>
    <row r="141" spans="1:4" x14ac:dyDescent="0.25">
      <c r="C141" s="3"/>
      <c r="D141" s="3"/>
    </row>
  </sheetData>
  <sheetProtection password="CEA2" sheet="1" insertRows="0"/>
  <mergeCells count="7">
    <mergeCell ref="A1:A3"/>
    <mergeCell ref="B6:H6"/>
    <mergeCell ref="D1:I1"/>
    <mergeCell ref="D2:I2"/>
    <mergeCell ref="D3:I3"/>
    <mergeCell ref="D4:I4"/>
    <mergeCell ref="A4:A5"/>
  </mergeCells>
  <conditionalFormatting sqref="E54:AQ55 E51:AQ52 E57:AQ58 E78:AQ79 E81:AQ82 E71:AQ71 E15:AQ15 E85:AQ85 E87:AQ88 E106:AQ106 E48:AQ49">
    <cfRule type="expression" dxfId="98" priority="51">
      <formula>E$14=0</formula>
    </cfRule>
  </conditionalFormatting>
  <conditionalFormatting sqref="E34:AQ34">
    <cfRule type="expression" dxfId="97" priority="52">
      <formula>$B$33=0</formula>
    </cfRule>
  </conditionalFormatting>
  <conditionalFormatting sqref="E44:AQ44">
    <cfRule type="expression" dxfId="96" priority="50">
      <formula>E$13=1</formula>
    </cfRule>
  </conditionalFormatting>
  <conditionalFormatting sqref="E103:AQ103">
    <cfRule type="expression" dxfId="95" priority="49">
      <formula>E$14=0</formula>
    </cfRule>
  </conditionalFormatting>
  <conditionalFormatting sqref="E108:AQ108">
    <cfRule type="expression" dxfId="94" priority="48">
      <formula>E$14=0</formula>
    </cfRule>
  </conditionalFormatting>
  <conditionalFormatting sqref="E120:AQ120 E111:AQ115 E123:AQ123">
    <cfRule type="expression" dxfId="93" priority="47">
      <formula>E$14=0</formula>
    </cfRule>
  </conditionalFormatting>
  <conditionalFormatting sqref="E84:AQ84">
    <cfRule type="expression" dxfId="92" priority="46">
      <formula>E$14=0</formula>
    </cfRule>
  </conditionalFormatting>
  <conditionalFormatting sqref="E50:AQ50">
    <cfRule type="expression" dxfId="91" priority="45">
      <formula>E$14=0</formula>
    </cfRule>
  </conditionalFormatting>
  <conditionalFormatting sqref="E53:AQ53">
    <cfRule type="expression" dxfId="90" priority="44">
      <formula>E$14=0</formula>
    </cfRule>
  </conditionalFormatting>
  <conditionalFormatting sqref="E56:AQ56">
    <cfRule type="expression" dxfId="89" priority="43">
      <formula>E$14=0</formula>
    </cfRule>
  </conditionalFormatting>
  <conditionalFormatting sqref="E59:AQ59">
    <cfRule type="expression" dxfId="88" priority="42">
      <formula>E$14=0</formula>
    </cfRule>
  </conditionalFormatting>
  <conditionalFormatting sqref="E80:AQ80">
    <cfRule type="expression" dxfId="87" priority="41">
      <formula>E$14=0</formula>
    </cfRule>
  </conditionalFormatting>
  <conditionalFormatting sqref="E83:AQ83">
    <cfRule type="expression" dxfId="86" priority="40">
      <formula>E$14=0</formula>
    </cfRule>
  </conditionalFormatting>
  <conditionalFormatting sqref="E91:AQ95 E100:AQ100">
    <cfRule type="expression" dxfId="85" priority="39">
      <formula>E$14=0</formula>
    </cfRule>
  </conditionalFormatting>
  <conditionalFormatting sqref="E60:AQ61">
    <cfRule type="expression" dxfId="84" priority="38">
      <formula>E$14=0</formula>
    </cfRule>
  </conditionalFormatting>
  <conditionalFormatting sqref="E62:AQ62">
    <cfRule type="expression" dxfId="83" priority="37">
      <formula>E$14=0</formula>
    </cfRule>
  </conditionalFormatting>
  <conditionalFormatting sqref="E63:AQ64">
    <cfRule type="expression" dxfId="82" priority="36">
      <formula>E$14=0</formula>
    </cfRule>
  </conditionalFormatting>
  <conditionalFormatting sqref="E65:AQ65">
    <cfRule type="expression" dxfId="81" priority="35">
      <formula>E$14=0</formula>
    </cfRule>
  </conditionalFormatting>
  <conditionalFormatting sqref="E66:AQ67">
    <cfRule type="expression" dxfId="80" priority="34">
      <formula>E$14=0</formula>
    </cfRule>
  </conditionalFormatting>
  <conditionalFormatting sqref="E68:AQ68">
    <cfRule type="expression" dxfId="79" priority="33">
      <formula>E$14=0</formula>
    </cfRule>
  </conditionalFormatting>
  <conditionalFormatting sqref="E69:AQ70">
    <cfRule type="expression" dxfId="78" priority="32">
      <formula>E$14=0</formula>
    </cfRule>
  </conditionalFormatting>
  <conditionalFormatting sqref="E74:AQ74">
    <cfRule type="expression" dxfId="77" priority="30">
      <formula>E$14=0</formula>
    </cfRule>
  </conditionalFormatting>
  <conditionalFormatting sqref="E72:AQ73">
    <cfRule type="expression" dxfId="76" priority="29">
      <formula>E$14=0</formula>
    </cfRule>
  </conditionalFormatting>
  <conditionalFormatting sqref="E77:AQ77">
    <cfRule type="expression" dxfId="75" priority="28">
      <formula>E$14=0</formula>
    </cfRule>
  </conditionalFormatting>
  <conditionalFormatting sqref="E75:AQ76">
    <cfRule type="expression" dxfId="74" priority="27">
      <formula>E$14=0</formula>
    </cfRule>
  </conditionalFormatting>
  <conditionalFormatting sqref="E96:AQ96">
    <cfRule type="expression" dxfId="73" priority="26">
      <formula>E$14=0</formula>
    </cfRule>
  </conditionalFormatting>
  <conditionalFormatting sqref="E97:AQ97">
    <cfRule type="expression" dxfId="72" priority="25">
      <formula>E$14=0</formula>
    </cfRule>
  </conditionalFormatting>
  <conditionalFormatting sqref="E98:AQ98">
    <cfRule type="expression" dxfId="71" priority="24">
      <formula>E$14=0</formula>
    </cfRule>
  </conditionalFormatting>
  <conditionalFormatting sqref="E99:AQ99">
    <cfRule type="expression" dxfId="70" priority="23">
      <formula>E$14=0</formula>
    </cfRule>
  </conditionalFormatting>
  <conditionalFormatting sqref="E116:AQ116">
    <cfRule type="expression" dxfId="69" priority="22">
      <formula>E$14=0</formula>
    </cfRule>
  </conditionalFormatting>
  <conditionalFormatting sqref="E117:AQ117">
    <cfRule type="expression" dxfId="68" priority="21">
      <formula>E$14=0</formula>
    </cfRule>
  </conditionalFormatting>
  <conditionalFormatting sqref="E118:AQ118">
    <cfRule type="expression" dxfId="67" priority="20">
      <formula>E$14=0</formula>
    </cfRule>
  </conditionalFormatting>
  <conditionalFormatting sqref="E119:AQ119">
    <cfRule type="expression" dxfId="66" priority="19">
      <formula>E$14=0</formula>
    </cfRule>
  </conditionalFormatting>
  <conditionalFormatting sqref="E101:AQ101">
    <cfRule type="expression" dxfId="65" priority="4">
      <formula>E$14=0</formula>
    </cfRule>
  </conditionalFormatting>
  <conditionalFormatting sqref="E102:AQ102">
    <cfRule type="expression" dxfId="64" priority="3">
      <formula>E$14=0</formula>
    </cfRule>
  </conditionalFormatting>
  <conditionalFormatting sqref="E121:AQ121">
    <cfRule type="expression" dxfId="63" priority="2">
      <formula>E$14=0</formula>
    </cfRule>
  </conditionalFormatting>
  <conditionalFormatting sqref="E122:AQ122">
    <cfRule type="expression" dxfId="62" priority="1">
      <formula>E$14=0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40"/>
  <sheetViews>
    <sheetView showGridLines="0" zoomScale="85" zoomScaleNormal="85" workbookViewId="0">
      <selection activeCell="B36" sqref="B36"/>
    </sheetView>
  </sheetViews>
  <sheetFormatPr defaultColWidth="0" defaultRowHeight="15" zeroHeight="1" x14ac:dyDescent="0.25"/>
  <cols>
    <col min="1" max="1" width="125.7109375" style="3" customWidth="1"/>
    <col min="2" max="2" width="39.5703125" style="3" customWidth="1"/>
    <col min="3" max="3" width="14.5703125" style="10" customWidth="1"/>
    <col min="4" max="4" width="12.42578125" style="10" customWidth="1"/>
    <col min="5" max="5" width="13.7109375" style="3" customWidth="1"/>
    <col min="6" max="6" width="13.85546875" style="3" customWidth="1"/>
    <col min="7" max="43" width="13.7109375" style="3" customWidth="1"/>
    <col min="44" max="44" width="2.7109375" style="3" customWidth="1"/>
    <col min="45" max="16384" width="9.140625" style="3" hidden="1"/>
  </cols>
  <sheetData>
    <row r="1" spans="1:43" ht="18" customHeight="1" x14ac:dyDescent="0.25">
      <c r="A1" s="240" t="s">
        <v>187</v>
      </c>
      <c r="B1" s="1" t="s">
        <v>172</v>
      </c>
      <c r="C1" s="2"/>
      <c r="D1" s="245" t="s">
        <v>60</v>
      </c>
      <c r="E1" s="246"/>
      <c r="F1" s="246"/>
      <c r="G1" s="246"/>
      <c r="H1" s="246"/>
      <c r="I1" s="246"/>
    </row>
    <row r="2" spans="1:43" ht="18" customHeight="1" x14ac:dyDescent="0.25">
      <c r="A2" s="241"/>
      <c r="C2" s="4"/>
      <c r="D2" s="245" t="s">
        <v>193</v>
      </c>
      <c r="E2" s="246"/>
      <c r="F2" s="246"/>
      <c r="G2" s="246"/>
      <c r="H2" s="246"/>
      <c r="I2" s="246"/>
    </row>
    <row r="3" spans="1:43" ht="18" customHeight="1" x14ac:dyDescent="0.25">
      <c r="A3" s="241"/>
      <c r="C3" s="5"/>
      <c r="D3" s="245" t="s">
        <v>0</v>
      </c>
      <c r="E3" s="246"/>
      <c r="F3" s="246"/>
      <c r="G3" s="246"/>
      <c r="H3" s="246"/>
      <c r="I3" s="246"/>
    </row>
    <row r="4" spans="1:43" ht="18" customHeight="1" x14ac:dyDescent="0.25">
      <c r="A4" s="248" t="s">
        <v>188</v>
      </c>
      <c r="C4" s="6"/>
      <c r="D4" s="245" t="s">
        <v>1</v>
      </c>
      <c r="E4" s="246"/>
      <c r="F4" s="246"/>
      <c r="G4" s="246"/>
      <c r="H4" s="246"/>
      <c r="I4" s="246"/>
    </row>
    <row r="5" spans="1:43" ht="12.75" customHeight="1" x14ac:dyDescent="0.25">
      <c r="A5" s="248"/>
      <c r="C5" s="7"/>
      <c r="D5" s="142"/>
      <c r="E5" s="142"/>
      <c r="F5" s="142"/>
      <c r="G5" s="142"/>
      <c r="H5" s="142"/>
      <c r="I5" s="142"/>
    </row>
    <row r="6" spans="1:43" x14ac:dyDescent="0.25">
      <c r="A6" s="153" t="s">
        <v>62</v>
      </c>
    </row>
    <row r="7" spans="1:43" x14ac:dyDescent="0.25">
      <c r="A7" s="22" t="s">
        <v>63</v>
      </c>
      <c r="B7" s="14">
        <f>'Investment Scenario'!B8</f>
        <v>0</v>
      </c>
      <c r="C7" s="11"/>
      <c r="D7" s="11"/>
    </row>
    <row r="8" spans="1:43" x14ac:dyDescent="0.25">
      <c r="A8" s="22" t="s">
        <v>64</v>
      </c>
      <c r="B8" s="14">
        <f>'Investment Scenario'!B9</f>
        <v>0</v>
      </c>
      <c r="C8" s="12" t="s">
        <v>173</v>
      </c>
      <c r="D8" s="11"/>
    </row>
    <row r="9" spans="1:43" x14ac:dyDescent="0.25">
      <c r="A9" s="22" t="s">
        <v>65</v>
      </c>
      <c r="B9" s="14">
        <f>'Investment Scenario'!B10</f>
        <v>0</v>
      </c>
      <c r="C9" s="11"/>
      <c r="D9" s="11"/>
    </row>
    <row r="10" spans="1:43" x14ac:dyDescent="0.25">
      <c r="A10" s="154" t="s">
        <v>66</v>
      </c>
      <c r="B10" s="14">
        <f>$B$9+$B$8-1</f>
        <v>-1</v>
      </c>
      <c r="C10" s="11"/>
      <c r="D10" s="11"/>
    </row>
    <row r="11" spans="1:43" x14ac:dyDescent="0.25">
      <c r="A11" s="154" t="s">
        <v>67</v>
      </c>
      <c r="E11" s="15">
        <f>$B$7</f>
        <v>0</v>
      </c>
      <c r="F11" s="15">
        <f>E11+1</f>
        <v>1</v>
      </c>
      <c r="G11" s="15">
        <f>F11+1</f>
        <v>2</v>
      </c>
      <c r="H11" s="15">
        <f>G11+1</f>
        <v>3</v>
      </c>
      <c r="I11" s="15">
        <f>H11+1</f>
        <v>4</v>
      </c>
      <c r="J11" s="15">
        <f>I11+1</f>
        <v>5</v>
      </c>
      <c r="K11" s="15">
        <f t="shared" ref="K11:AQ11" si="0">J11+1</f>
        <v>6</v>
      </c>
      <c r="L11" s="15">
        <f t="shared" si="0"/>
        <v>7</v>
      </c>
      <c r="M11" s="15">
        <f t="shared" si="0"/>
        <v>8</v>
      </c>
      <c r="N11" s="15">
        <f t="shared" si="0"/>
        <v>9</v>
      </c>
      <c r="O11" s="15">
        <f t="shared" si="0"/>
        <v>10</v>
      </c>
      <c r="P11" s="15">
        <f t="shared" si="0"/>
        <v>11</v>
      </c>
      <c r="Q11" s="15">
        <f t="shared" si="0"/>
        <v>12</v>
      </c>
      <c r="R11" s="15">
        <f t="shared" si="0"/>
        <v>13</v>
      </c>
      <c r="S11" s="15">
        <f t="shared" si="0"/>
        <v>14</v>
      </c>
      <c r="T11" s="15">
        <f t="shared" si="0"/>
        <v>15</v>
      </c>
      <c r="U11" s="15">
        <f t="shared" si="0"/>
        <v>16</v>
      </c>
      <c r="V11" s="15">
        <f t="shared" si="0"/>
        <v>17</v>
      </c>
      <c r="W11" s="15">
        <f t="shared" si="0"/>
        <v>18</v>
      </c>
      <c r="X11" s="15">
        <f t="shared" si="0"/>
        <v>19</v>
      </c>
      <c r="Y11" s="15">
        <f t="shared" si="0"/>
        <v>20</v>
      </c>
      <c r="Z11" s="15">
        <f t="shared" si="0"/>
        <v>21</v>
      </c>
      <c r="AA11" s="15">
        <f t="shared" si="0"/>
        <v>22</v>
      </c>
      <c r="AB11" s="15">
        <f t="shared" si="0"/>
        <v>23</v>
      </c>
      <c r="AC11" s="15">
        <f t="shared" si="0"/>
        <v>24</v>
      </c>
      <c r="AD11" s="15">
        <f t="shared" si="0"/>
        <v>25</v>
      </c>
      <c r="AE11" s="15">
        <f t="shared" si="0"/>
        <v>26</v>
      </c>
      <c r="AF11" s="15">
        <f t="shared" si="0"/>
        <v>27</v>
      </c>
      <c r="AG11" s="15">
        <f t="shared" si="0"/>
        <v>28</v>
      </c>
      <c r="AH11" s="15">
        <f t="shared" si="0"/>
        <v>29</v>
      </c>
      <c r="AI11" s="15">
        <f t="shared" si="0"/>
        <v>30</v>
      </c>
      <c r="AJ11" s="15">
        <f t="shared" si="0"/>
        <v>31</v>
      </c>
      <c r="AK11" s="15">
        <f t="shared" si="0"/>
        <v>32</v>
      </c>
      <c r="AL11" s="15">
        <f t="shared" si="0"/>
        <v>33</v>
      </c>
      <c r="AM11" s="15">
        <f t="shared" si="0"/>
        <v>34</v>
      </c>
      <c r="AN11" s="15">
        <f t="shared" si="0"/>
        <v>35</v>
      </c>
      <c r="AO11" s="15">
        <f t="shared" si="0"/>
        <v>36</v>
      </c>
      <c r="AP11" s="15">
        <f t="shared" si="0"/>
        <v>37</v>
      </c>
      <c r="AQ11" s="15">
        <f t="shared" si="0"/>
        <v>38</v>
      </c>
    </row>
    <row r="12" spans="1:43" x14ac:dyDescent="0.25">
      <c r="A12" s="154" t="s">
        <v>68</v>
      </c>
      <c r="E12" s="16">
        <f>IF(E11&lt;$B$9,0,1)</f>
        <v>1</v>
      </c>
      <c r="F12" s="16">
        <f t="shared" ref="F12:AQ12" si="1">IF(F11&lt;$B$9,0,1)</f>
        <v>1</v>
      </c>
      <c r="G12" s="16">
        <f t="shared" si="1"/>
        <v>1</v>
      </c>
      <c r="H12" s="16">
        <f>IF(H11&lt;$B$9,0,1)</f>
        <v>1</v>
      </c>
      <c r="I12" s="16">
        <f t="shared" si="1"/>
        <v>1</v>
      </c>
      <c r="J12" s="16">
        <f t="shared" si="1"/>
        <v>1</v>
      </c>
      <c r="K12" s="16">
        <f t="shared" si="1"/>
        <v>1</v>
      </c>
      <c r="L12" s="16">
        <f t="shared" si="1"/>
        <v>1</v>
      </c>
      <c r="M12" s="16">
        <f t="shared" si="1"/>
        <v>1</v>
      </c>
      <c r="N12" s="16">
        <f t="shared" si="1"/>
        <v>1</v>
      </c>
      <c r="O12" s="16">
        <f t="shared" si="1"/>
        <v>1</v>
      </c>
      <c r="P12" s="16">
        <f t="shared" si="1"/>
        <v>1</v>
      </c>
      <c r="Q12" s="16">
        <f t="shared" si="1"/>
        <v>1</v>
      </c>
      <c r="R12" s="16">
        <f t="shared" si="1"/>
        <v>1</v>
      </c>
      <c r="S12" s="16">
        <f t="shared" si="1"/>
        <v>1</v>
      </c>
      <c r="T12" s="16">
        <f t="shared" si="1"/>
        <v>1</v>
      </c>
      <c r="U12" s="16">
        <f t="shared" si="1"/>
        <v>1</v>
      </c>
      <c r="V12" s="16">
        <f t="shared" si="1"/>
        <v>1</v>
      </c>
      <c r="W12" s="16">
        <f t="shared" si="1"/>
        <v>1</v>
      </c>
      <c r="X12" s="16">
        <f t="shared" si="1"/>
        <v>1</v>
      </c>
      <c r="Y12" s="16">
        <f t="shared" si="1"/>
        <v>1</v>
      </c>
      <c r="Z12" s="16">
        <f t="shared" si="1"/>
        <v>1</v>
      </c>
      <c r="AA12" s="16">
        <f t="shared" si="1"/>
        <v>1</v>
      </c>
      <c r="AB12" s="16">
        <f t="shared" si="1"/>
        <v>1</v>
      </c>
      <c r="AC12" s="16">
        <f t="shared" si="1"/>
        <v>1</v>
      </c>
      <c r="AD12" s="16">
        <f t="shared" si="1"/>
        <v>1</v>
      </c>
      <c r="AE12" s="16">
        <f t="shared" si="1"/>
        <v>1</v>
      </c>
      <c r="AF12" s="16">
        <f t="shared" si="1"/>
        <v>1</v>
      </c>
      <c r="AG12" s="16">
        <f t="shared" si="1"/>
        <v>1</v>
      </c>
      <c r="AH12" s="16">
        <f t="shared" si="1"/>
        <v>1</v>
      </c>
      <c r="AI12" s="16">
        <f t="shared" si="1"/>
        <v>1</v>
      </c>
      <c r="AJ12" s="16">
        <f t="shared" si="1"/>
        <v>1</v>
      </c>
      <c r="AK12" s="16">
        <f t="shared" si="1"/>
        <v>1</v>
      </c>
      <c r="AL12" s="16">
        <f t="shared" si="1"/>
        <v>1</v>
      </c>
      <c r="AM12" s="16">
        <f t="shared" si="1"/>
        <v>1</v>
      </c>
      <c r="AN12" s="16">
        <f t="shared" si="1"/>
        <v>1</v>
      </c>
      <c r="AO12" s="16">
        <f t="shared" si="1"/>
        <v>1</v>
      </c>
      <c r="AP12" s="16">
        <f t="shared" si="1"/>
        <v>1</v>
      </c>
      <c r="AQ12" s="16">
        <f t="shared" si="1"/>
        <v>1</v>
      </c>
    </row>
    <row r="13" spans="1:43" x14ac:dyDescent="0.25">
      <c r="A13" s="154" t="s">
        <v>69</v>
      </c>
      <c r="E13" s="14">
        <f>IF(SUM($E$12:E12)&gt;$B$8,0,SUM($E$12:E12))</f>
        <v>0</v>
      </c>
      <c r="F13" s="14">
        <f>IF(SUM($E$12:F12)&gt;$B$8,0,SUM($E$12:F12))</f>
        <v>0</v>
      </c>
      <c r="G13" s="14">
        <f>IF(SUM($E$12:G12)&gt;$B$8,0,SUM($E$12:G12))</f>
        <v>0</v>
      </c>
      <c r="H13" s="14">
        <f>IF(SUM($E$12:H12)&gt;$B$8,0,SUM($E$12:H12))</f>
        <v>0</v>
      </c>
      <c r="I13" s="14">
        <f>IF(SUM($E$12:I12)&gt;$B$8,0,SUM($E$12:I12))</f>
        <v>0</v>
      </c>
      <c r="J13" s="14">
        <f>IF(SUM($E$12:J12)&gt;$B$8,0,SUM($E$12:J12))</f>
        <v>0</v>
      </c>
      <c r="K13" s="14">
        <f>IF(SUM($E$12:K12)&gt;$B$8,0,SUM($E$12:K12))</f>
        <v>0</v>
      </c>
      <c r="L13" s="14">
        <f>IF(SUM($E$12:L12)&gt;$B$8,0,SUM($E$12:L12))</f>
        <v>0</v>
      </c>
      <c r="M13" s="14">
        <f>IF(SUM($E$12:M12)&gt;$B$8,0,SUM($E$12:M12))</f>
        <v>0</v>
      </c>
      <c r="N13" s="14">
        <f>IF(SUM($E$12:N12)&gt;$B$8,0,SUM($E$12:N12))</f>
        <v>0</v>
      </c>
      <c r="O13" s="14">
        <f>IF(SUM($E$12:O12)&gt;$B$8,0,SUM($E$12:O12))</f>
        <v>0</v>
      </c>
      <c r="P13" s="14">
        <f>IF(SUM($E$12:P12)&gt;$B$8,0,SUM($E$12:P12))</f>
        <v>0</v>
      </c>
      <c r="Q13" s="14">
        <f>IF(SUM($E$12:Q12)&gt;$B$8,0,SUM($E$12:Q12))</f>
        <v>0</v>
      </c>
      <c r="R13" s="14">
        <f>IF(SUM($E$12:R12)&gt;$B$8,0,SUM($E$12:R12))</f>
        <v>0</v>
      </c>
      <c r="S13" s="14">
        <f>IF(SUM($E$12:S12)&gt;$B$8,0,SUM($E$12:S12))</f>
        <v>0</v>
      </c>
      <c r="T13" s="14">
        <f>IF(SUM($E$12:T12)&gt;$B$8,0,SUM($E$12:T12))</f>
        <v>0</v>
      </c>
      <c r="U13" s="14">
        <f>IF(SUM($E$12:U12)&gt;$B$8,0,SUM($E$12:U12))</f>
        <v>0</v>
      </c>
      <c r="V13" s="14">
        <f>IF(SUM($E$12:V12)&gt;$B$8,0,SUM($E$12:V12))</f>
        <v>0</v>
      </c>
      <c r="W13" s="14">
        <f>IF(SUM($E$12:W12)&gt;$B$8,0,SUM($E$12:W12))</f>
        <v>0</v>
      </c>
      <c r="X13" s="14">
        <f>IF(SUM($E$12:X12)&gt;$B$8,0,SUM($E$12:X12))</f>
        <v>0</v>
      </c>
      <c r="Y13" s="14">
        <f>IF(SUM($E$12:Y12)&gt;$B$8,0,SUM($E$12:Y12))</f>
        <v>0</v>
      </c>
      <c r="Z13" s="14">
        <f>IF(SUM($E$12:Z12)&gt;$B$8,0,SUM($E$12:Z12))</f>
        <v>0</v>
      </c>
      <c r="AA13" s="14">
        <f>IF(SUM($E$12:AA12)&gt;$B$8,0,SUM($E$12:AA12))</f>
        <v>0</v>
      </c>
      <c r="AB13" s="14">
        <f>IF(SUM($E$12:AB12)&gt;$B$8,0,SUM($E$12:AB12))</f>
        <v>0</v>
      </c>
      <c r="AC13" s="14">
        <f>IF(SUM($E$12:AC12)&gt;$B$8,0,SUM($E$12:AC12))</f>
        <v>0</v>
      </c>
      <c r="AD13" s="14">
        <f>IF(SUM($E$12:AD12)&gt;$B$8,0,SUM($E$12:AD12))</f>
        <v>0</v>
      </c>
      <c r="AE13" s="14">
        <f>IF(SUM($E$12:AE12)&gt;$B$8,0,SUM($E$12:AE12))</f>
        <v>0</v>
      </c>
      <c r="AF13" s="14">
        <f>IF(SUM($E$12:AF12)&gt;$B$8,0,SUM($E$12:AF12))</f>
        <v>0</v>
      </c>
      <c r="AG13" s="14">
        <f>IF(SUM($E$12:AG12)&gt;$B$8,0,SUM($E$12:AG12))</f>
        <v>0</v>
      </c>
      <c r="AH13" s="14">
        <f>IF(SUM($E$12:AH12)&gt;$B$8,0,SUM($E$12:AH12))</f>
        <v>0</v>
      </c>
      <c r="AI13" s="14">
        <f>IF(SUM($E$12:AI12)&gt;$B$8,0,SUM($E$12:AI12))</f>
        <v>0</v>
      </c>
      <c r="AJ13" s="14">
        <f>IF(SUM($E$12:AJ12)&gt;$B$8,0,SUM($E$12:AJ12))</f>
        <v>0</v>
      </c>
      <c r="AK13" s="14">
        <f>IF(SUM($E$12:AK12)&gt;$B$8,0,SUM($E$12:AK12))</f>
        <v>0</v>
      </c>
      <c r="AL13" s="14">
        <f>IF(SUM($E$12:AL12)&gt;$B$8,0,SUM($E$12:AL12))</f>
        <v>0</v>
      </c>
      <c r="AM13" s="14">
        <f>IF(SUM($E$12:AM12)&gt;$B$8,0,SUM($E$12:AM12))</f>
        <v>0</v>
      </c>
      <c r="AN13" s="14">
        <f>IF(SUM($E$12:AN12)&gt;$B$8,0,SUM($E$12:AN12))</f>
        <v>0</v>
      </c>
      <c r="AO13" s="14">
        <f>IF(SUM($E$12:AO12)&gt;$B$8,0,SUM($E$12:AO12))</f>
        <v>0</v>
      </c>
      <c r="AP13" s="14">
        <f>IF(SUM($E$12:AP12)&gt;$B$8,0,SUM($E$12:AP12))</f>
        <v>0</v>
      </c>
      <c r="AQ13" s="14">
        <f>IF(SUM($E$12:AQ12)&gt;$B$8,0,SUM($E$12:AQ12))</f>
        <v>0</v>
      </c>
    </row>
    <row r="14" spans="1:43" x14ac:dyDescent="0.25">
      <c r="A14" s="22" t="s">
        <v>70</v>
      </c>
      <c r="E14" s="49">
        <f>'Investment Scenario'!E15</f>
        <v>0</v>
      </c>
      <c r="F14" s="49">
        <f>'Investment Scenario'!F15</f>
        <v>0</v>
      </c>
      <c r="G14" s="49">
        <f>'Investment Scenario'!G15</f>
        <v>0</v>
      </c>
      <c r="H14" s="49">
        <f>'Investment Scenario'!H15</f>
        <v>0</v>
      </c>
      <c r="I14" s="49">
        <f>'Investment Scenario'!I15</f>
        <v>0</v>
      </c>
      <c r="J14" s="49">
        <f>'Investment Scenario'!J15</f>
        <v>0</v>
      </c>
      <c r="K14" s="49">
        <f>'Investment Scenario'!K15</f>
        <v>0</v>
      </c>
      <c r="L14" s="49">
        <f>'Investment Scenario'!L15</f>
        <v>0</v>
      </c>
      <c r="M14" s="49">
        <f>'Investment Scenario'!M15</f>
        <v>0</v>
      </c>
      <c r="N14" s="49">
        <f>'Investment Scenario'!N15</f>
        <v>0</v>
      </c>
      <c r="O14" s="49">
        <f>'Investment Scenario'!O15</f>
        <v>0</v>
      </c>
      <c r="P14" s="49">
        <f>'Investment Scenario'!P15</f>
        <v>0</v>
      </c>
      <c r="Q14" s="49">
        <f>'Investment Scenario'!Q15</f>
        <v>0</v>
      </c>
      <c r="R14" s="49">
        <f>'Investment Scenario'!R15</f>
        <v>0</v>
      </c>
      <c r="S14" s="49">
        <f>'Investment Scenario'!S15</f>
        <v>0</v>
      </c>
      <c r="T14" s="49">
        <f>'Investment Scenario'!T15</f>
        <v>0</v>
      </c>
      <c r="U14" s="49">
        <f>'Investment Scenario'!U15</f>
        <v>0</v>
      </c>
      <c r="V14" s="49">
        <f>'Investment Scenario'!V15</f>
        <v>0</v>
      </c>
      <c r="W14" s="49">
        <f>'Investment Scenario'!W15</f>
        <v>0</v>
      </c>
      <c r="X14" s="49">
        <f>'Investment Scenario'!X15</f>
        <v>0</v>
      </c>
      <c r="Y14" s="49">
        <f>'Investment Scenario'!Y15</f>
        <v>0</v>
      </c>
      <c r="Z14" s="49">
        <f>'Investment Scenario'!Z15</f>
        <v>0</v>
      </c>
      <c r="AA14" s="49">
        <f>'Investment Scenario'!AA15</f>
        <v>0</v>
      </c>
      <c r="AB14" s="49">
        <f>'Investment Scenario'!AB15</f>
        <v>0</v>
      </c>
      <c r="AC14" s="49">
        <f>'Investment Scenario'!AC15</f>
        <v>0</v>
      </c>
      <c r="AD14" s="49">
        <f>'Investment Scenario'!AD15</f>
        <v>0</v>
      </c>
      <c r="AE14" s="49">
        <f>'Investment Scenario'!AE15</f>
        <v>0</v>
      </c>
      <c r="AF14" s="49">
        <f>'Investment Scenario'!AF15</f>
        <v>0</v>
      </c>
      <c r="AG14" s="49">
        <f>'Investment Scenario'!AG15</f>
        <v>0</v>
      </c>
      <c r="AH14" s="49">
        <f>'Investment Scenario'!AH15</f>
        <v>0</v>
      </c>
      <c r="AI14" s="49">
        <f>'Investment Scenario'!AI15</f>
        <v>0</v>
      </c>
      <c r="AJ14" s="49">
        <f>'Investment Scenario'!AJ15</f>
        <v>0</v>
      </c>
      <c r="AK14" s="49">
        <f>'Investment Scenario'!AK15</f>
        <v>0</v>
      </c>
      <c r="AL14" s="49">
        <f>'Investment Scenario'!AL15</f>
        <v>0</v>
      </c>
      <c r="AM14" s="49">
        <f>'Investment Scenario'!AM15</f>
        <v>0</v>
      </c>
      <c r="AN14" s="49">
        <f>'Investment Scenario'!AN15</f>
        <v>0</v>
      </c>
      <c r="AO14" s="49">
        <f>'Investment Scenario'!AO15</f>
        <v>0</v>
      </c>
      <c r="AP14" s="49">
        <f>'Investment Scenario'!AP15</f>
        <v>0</v>
      </c>
      <c r="AQ14" s="49">
        <f>'Investment Scenario'!AQ15</f>
        <v>0</v>
      </c>
    </row>
    <row r="15" spans="1:43" x14ac:dyDescent="0.25">
      <c r="A15" s="22" t="s">
        <v>71</v>
      </c>
      <c r="B15" s="17">
        <f>'Investment Scenario'!B16</f>
        <v>25</v>
      </c>
      <c r="C15" s="3"/>
      <c r="D15" s="3"/>
    </row>
    <row r="16" spans="1:43" x14ac:dyDescent="0.25">
      <c r="A16" s="154" t="s">
        <v>72</v>
      </c>
      <c r="B16" s="143">
        <f>'Investment Scenario'!B17</f>
        <v>0.19</v>
      </c>
      <c r="C16" s="3"/>
      <c r="D16" s="3"/>
    </row>
    <row r="17" spans="1:43" x14ac:dyDescent="0.25">
      <c r="A17" s="22"/>
      <c r="C17" s="3"/>
      <c r="D17" s="3"/>
    </row>
    <row r="18" spans="1:43" ht="45" x14ac:dyDescent="0.25">
      <c r="A18" s="155" t="s">
        <v>74</v>
      </c>
      <c r="B18" s="152" t="s">
        <v>192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</row>
    <row r="19" spans="1:43" x14ac:dyDescent="0.25">
      <c r="A19" s="156" t="s">
        <v>75</v>
      </c>
      <c r="B19" s="48">
        <v>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</row>
    <row r="20" spans="1:43" x14ac:dyDescent="0.25">
      <c r="A20" s="156" t="s">
        <v>76</v>
      </c>
      <c r="B20" s="48">
        <v>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pans="1:43" x14ac:dyDescent="0.25">
      <c r="A21" s="156" t="s">
        <v>77</v>
      </c>
      <c r="B21" s="48">
        <v>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</row>
    <row r="22" spans="1:43" x14ac:dyDescent="0.25">
      <c r="A22" s="156" t="s">
        <v>78</v>
      </c>
      <c r="B22" s="48">
        <v>0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x14ac:dyDescent="0.25">
      <c r="A23" s="156" t="s">
        <v>79</v>
      </c>
      <c r="B23" s="48">
        <v>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x14ac:dyDescent="0.25">
      <c r="A24" s="156" t="s">
        <v>80</v>
      </c>
      <c r="B24" s="48">
        <v>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x14ac:dyDescent="0.25">
      <c r="A25" s="156" t="s">
        <v>81</v>
      </c>
      <c r="B25" s="48">
        <v>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x14ac:dyDescent="0.25">
      <c r="A26" s="156" t="s">
        <v>82</v>
      </c>
      <c r="B26" s="48">
        <v>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x14ac:dyDescent="0.25">
      <c r="A27" s="153" t="s">
        <v>83</v>
      </c>
      <c r="B27" s="24">
        <f>'Counterfactual scenario'!$B$19*'Counterfactual scenario'!$B$20/1000+'Counterfactual scenario'!$B$23*'Counterfactual scenario'!$B$24/1000</f>
        <v>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x14ac:dyDescent="0.25">
      <c r="A28" s="153" t="s">
        <v>84</v>
      </c>
      <c r="B28" s="24">
        <f>'Counterfactual scenario'!$B$21*'Counterfactual scenario'!$B$22/1000+'Counterfactual scenario'!$B$25*'Counterfactual scenario'!$B$26/1000</f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x14ac:dyDescent="0.25">
      <c r="A29" s="22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x14ac:dyDescent="0.25">
      <c r="A30" s="153" t="s">
        <v>85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0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0"/>
      <c r="AO30" s="11"/>
      <c r="AP30" s="11"/>
      <c r="AQ30" s="11"/>
    </row>
    <row r="31" spans="1:43" x14ac:dyDescent="0.25">
      <c r="A31" s="22" t="s">
        <v>86</v>
      </c>
      <c r="B31" s="49">
        <f>'Investment Scenario'!B32</f>
        <v>0</v>
      </c>
      <c r="C31" s="21"/>
      <c r="D31" s="21"/>
      <c r="E31" s="25" t="s">
        <v>2</v>
      </c>
      <c r="V31" s="21"/>
      <c r="W31" s="25" t="s">
        <v>2</v>
      </c>
      <c r="AN31" s="21"/>
      <c r="AO31" s="25" t="s">
        <v>2</v>
      </c>
    </row>
    <row r="32" spans="1:43" x14ac:dyDescent="0.25">
      <c r="A32" s="22" t="s">
        <v>87</v>
      </c>
      <c r="B32" s="49"/>
      <c r="C32" s="26"/>
      <c r="D32" s="26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</row>
    <row r="33" spans="1:43" x14ac:dyDescent="0.25">
      <c r="A33" s="22" t="s">
        <v>88</v>
      </c>
      <c r="E33" s="49">
        <f>'Investment Scenario'!E34</f>
        <v>0</v>
      </c>
      <c r="F33" s="49">
        <f>'Investment Scenario'!F34</f>
        <v>0</v>
      </c>
      <c r="G33" s="49">
        <f>'Investment Scenario'!G34</f>
        <v>0</v>
      </c>
      <c r="H33" s="49">
        <f>'Investment Scenario'!H34</f>
        <v>0</v>
      </c>
      <c r="I33" s="49">
        <f>'Investment Scenario'!I34</f>
        <v>0</v>
      </c>
      <c r="J33" s="49">
        <f>'Investment Scenario'!J34</f>
        <v>0</v>
      </c>
      <c r="K33" s="49">
        <f>'Investment Scenario'!K34</f>
        <v>0</v>
      </c>
      <c r="L33" s="49">
        <f>'Investment Scenario'!L34</f>
        <v>0</v>
      </c>
      <c r="M33" s="49">
        <f>'Investment Scenario'!M34</f>
        <v>0</v>
      </c>
      <c r="N33" s="49">
        <f>'Investment Scenario'!N34</f>
        <v>0</v>
      </c>
      <c r="O33" s="49">
        <f>'Investment Scenario'!O34</f>
        <v>0</v>
      </c>
      <c r="P33" s="49">
        <f>'Investment Scenario'!P34</f>
        <v>0</v>
      </c>
      <c r="Q33" s="49">
        <f>'Investment Scenario'!Q34</f>
        <v>0</v>
      </c>
      <c r="R33" s="49">
        <f>'Investment Scenario'!R34</f>
        <v>0</v>
      </c>
      <c r="S33" s="49">
        <f>'Investment Scenario'!S34</f>
        <v>0</v>
      </c>
      <c r="T33" s="49">
        <f>'Investment Scenario'!T34</f>
        <v>0</v>
      </c>
      <c r="U33" s="49">
        <f>'Investment Scenario'!U34</f>
        <v>0</v>
      </c>
      <c r="V33" s="49">
        <f>'Investment Scenario'!V34</f>
        <v>0</v>
      </c>
      <c r="W33" s="49">
        <f>'Investment Scenario'!W34</f>
        <v>0</v>
      </c>
      <c r="X33" s="49">
        <f>'Investment Scenario'!X34</f>
        <v>0</v>
      </c>
      <c r="Y33" s="49">
        <f>'Investment Scenario'!Y34</f>
        <v>0</v>
      </c>
      <c r="Z33" s="49">
        <f>'Investment Scenario'!Z34</f>
        <v>0</v>
      </c>
      <c r="AA33" s="49">
        <f>'Investment Scenario'!AA34</f>
        <v>0</v>
      </c>
      <c r="AB33" s="49">
        <f>'Investment Scenario'!AB34</f>
        <v>0</v>
      </c>
      <c r="AC33" s="49">
        <f>'Investment Scenario'!AC34</f>
        <v>0</v>
      </c>
      <c r="AD33" s="49">
        <f>'Investment Scenario'!AD34</f>
        <v>0</v>
      </c>
      <c r="AE33" s="49">
        <f>'Investment Scenario'!AE34</f>
        <v>0</v>
      </c>
      <c r="AF33" s="49">
        <f>'Investment Scenario'!AF34</f>
        <v>0</v>
      </c>
      <c r="AG33" s="49">
        <f>'Investment Scenario'!AG34</f>
        <v>0</v>
      </c>
      <c r="AH33" s="49">
        <f>'Investment Scenario'!AH34</f>
        <v>0</v>
      </c>
      <c r="AI33" s="49">
        <f>'Investment Scenario'!AI34</f>
        <v>0</v>
      </c>
      <c r="AJ33" s="49">
        <f>'Investment Scenario'!AJ34</f>
        <v>0</v>
      </c>
      <c r="AK33" s="49">
        <f>'Investment Scenario'!AK34</f>
        <v>0</v>
      </c>
      <c r="AL33" s="49">
        <f>'Investment Scenario'!AL34</f>
        <v>0</v>
      </c>
      <c r="AM33" s="49">
        <f>'Investment Scenario'!AM34</f>
        <v>0</v>
      </c>
      <c r="AN33" s="49">
        <f>'Investment Scenario'!AN34</f>
        <v>0</v>
      </c>
      <c r="AO33" s="49">
        <f>'Investment Scenario'!AO34</f>
        <v>0</v>
      </c>
      <c r="AP33" s="49">
        <f>'Investment Scenario'!AP34</f>
        <v>0</v>
      </c>
      <c r="AQ33" s="49">
        <f>'Investment Scenario'!AQ34</f>
        <v>0</v>
      </c>
    </row>
    <row r="34" spans="1:43" x14ac:dyDescent="0.25">
      <c r="A34" s="22" t="s">
        <v>89</v>
      </c>
      <c r="B34" s="29" t="str">
        <f>IF(SUM(E34:AQ34)=B32*(B41),"součet v pořádku / sum is OK","součet v řádku nesedí")</f>
        <v>součet v pořádku / sum is OK</v>
      </c>
      <c r="C34" s="141"/>
      <c r="E34" s="47">
        <f>$B$32*(E43)</f>
        <v>0</v>
      </c>
      <c r="F34" s="47">
        <f>$B$32*(F43)</f>
        <v>0</v>
      </c>
      <c r="G34" s="47">
        <f>$B$32*(G43)</f>
        <v>0</v>
      </c>
      <c r="H34" s="47">
        <f t="shared" ref="H34:AQ34" si="2">$B$32*(H43)</f>
        <v>0</v>
      </c>
      <c r="I34" s="47">
        <f t="shared" si="2"/>
        <v>0</v>
      </c>
      <c r="J34" s="47">
        <f t="shared" si="2"/>
        <v>0</v>
      </c>
      <c r="K34" s="47">
        <f t="shared" si="2"/>
        <v>0</v>
      </c>
      <c r="L34" s="47">
        <f t="shared" si="2"/>
        <v>0</v>
      </c>
      <c r="M34" s="47">
        <f t="shared" si="2"/>
        <v>0</v>
      </c>
      <c r="N34" s="47">
        <f t="shared" si="2"/>
        <v>0</v>
      </c>
      <c r="O34" s="47">
        <f t="shared" si="2"/>
        <v>0</v>
      </c>
      <c r="P34" s="47">
        <f t="shared" si="2"/>
        <v>0</v>
      </c>
      <c r="Q34" s="47">
        <f t="shared" si="2"/>
        <v>0</v>
      </c>
      <c r="R34" s="47">
        <f t="shared" si="2"/>
        <v>0</v>
      </c>
      <c r="S34" s="47">
        <f t="shared" si="2"/>
        <v>0</v>
      </c>
      <c r="T34" s="47">
        <f t="shared" si="2"/>
        <v>0</v>
      </c>
      <c r="U34" s="47">
        <f t="shared" si="2"/>
        <v>0</v>
      </c>
      <c r="V34" s="47">
        <f t="shared" si="2"/>
        <v>0</v>
      </c>
      <c r="W34" s="47">
        <f t="shared" si="2"/>
        <v>0</v>
      </c>
      <c r="X34" s="47">
        <f t="shared" si="2"/>
        <v>0</v>
      </c>
      <c r="Y34" s="47">
        <f t="shared" si="2"/>
        <v>0</v>
      </c>
      <c r="Z34" s="47">
        <f t="shared" si="2"/>
        <v>0</v>
      </c>
      <c r="AA34" s="47">
        <f t="shared" si="2"/>
        <v>0</v>
      </c>
      <c r="AB34" s="47">
        <f t="shared" si="2"/>
        <v>0</v>
      </c>
      <c r="AC34" s="47">
        <f t="shared" si="2"/>
        <v>0</v>
      </c>
      <c r="AD34" s="47">
        <f t="shared" si="2"/>
        <v>0</v>
      </c>
      <c r="AE34" s="47">
        <f t="shared" si="2"/>
        <v>0</v>
      </c>
      <c r="AF34" s="47">
        <f t="shared" si="2"/>
        <v>0</v>
      </c>
      <c r="AG34" s="47">
        <f t="shared" si="2"/>
        <v>0</v>
      </c>
      <c r="AH34" s="47">
        <f t="shared" si="2"/>
        <v>0</v>
      </c>
      <c r="AI34" s="47">
        <f t="shared" si="2"/>
        <v>0</v>
      </c>
      <c r="AJ34" s="47">
        <f t="shared" si="2"/>
        <v>0</v>
      </c>
      <c r="AK34" s="47">
        <f t="shared" si="2"/>
        <v>0</v>
      </c>
      <c r="AL34" s="47">
        <f t="shared" si="2"/>
        <v>0</v>
      </c>
      <c r="AM34" s="47">
        <f t="shared" si="2"/>
        <v>0</v>
      </c>
      <c r="AN34" s="47">
        <f t="shared" si="2"/>
        <v>0</v>
      </c>
      <c r="AO34" s="47">
        <f t="shared" si="2"/>
        <v>0</v>
      </c>
      <c r="AP34" s="47">
        <f t="shared" si="2"/>
        <v>0</v>
      </c>
      <c r="AQ34" s="47">
        <f t="shared" si="2"/>
        <v>0</v>
      </c>
    </row>
    <row r="35" spans="1:43" x14ac:dyDescent="0.25">
      <c r="A35" s="22" t="s">
        <v>90</v>
      </c>
      <c r="B35" s="29" t="str">
        <f>IFERROR(IF(SUM(E35:AQ35)=SUM(E34:AQ34),"součet v pořádku / sum is OK","součet v řádku nesedí"),"Chyba: pravděpodobně není zadána Odpisová doba na ř. 42")</f>
        <v>Chyba: pravděpodobně není zadána Odpisová doba na ř. 42</v>
      </c>
      <c r="C35" s="141"/>
      <c r="E35" s="47"/>
      <c r="F35" s="47" t="e">
        <f>IF(SUM($E$35:E35)&gt;SUM($E$34:F34),0,IF((SUM($E$35:E35)+E35)&gt;SUM($E$34:F34),SUM($E$34:E34)-SUM($E$35:E35),E35+E34/$B$42))</f>
        <v>#DIV/0!</v>
      </c>
      <c r="G35" s="47" t="e">
        <f>IF(SUM($E$35:F35)&gt;SUM($E$34:G34),0,IF((SUM($E$35:F35)+F35)&gt;SUM($E$34:G34),SUM($E$34:F34)-SUM($E$35:F35),F35+F34/$B$42))</f>
        <v>#DIV/0!</v>
      </c>
      <c r="H35" s="47" t="e">
        <f>IF(SUM($E$35:G35)&gt;SUM($E$34:H34),0,IF((SUM($E$35:G35)+G35)&gt;SUM($E$34:H34),SUM($E$34:G34)-SUM($E$35:G35),G35+G34/$B$42))</f>
        <v>#DIV/0!</v>
      </c>
      <c r="I35" s="47" t="e">
        <f>IF(SUM($E$35:H35)&gt;SUM($E$34:I34),0,IF((SUM($E$35:H35)+H35)&gt;SUM($E$34:I34),SUM($E$34:H34)-SUM($E$35:H35),H35+H34/$B$42))</f>
        <v>#DIV/0!</v>
      </c>
      <c r="J35" s="47" t="e">
        <f>IF(SUM($E$35:I35)&gt;SUM($E$34:J34),0,IF((SUM($E$35:I35)+I35)&gt;SUM($E$34:J34),SUM($E$34:I34)-SUM($E$35:I35),I35+I34/$B$42))</f>
        <v>#DIV/0!</v>
      </c>
      <c r="K35" s="47" t="e">
        <f>IF(SUM($E$35:J35)&gt;SUM($E$34:K34),0,IF((SUM($E$35:J35)+J35)&gt;SUM($E$34:K34),SUM($E$34:J34)-SUM($E$35:J35),J35+J34/$B$42))</f>
        <v>#DIV/0!</v>
      </c>
      <c r="L35" s="47" t="e">
        <f>IF(SUM($E$35:K35)&gt;SUM($E$34:L34),0,IF((SUM($E$35:K35)+K35)&gt;SUM($E$34:L34),SUM($E$34:K34)-SUM($E$35:K35),K35+K34/$B$42))</f>
        <v>#DIV/0!</v>
      </c>
      <c r="M35" s="47" t="e">
        <f>IF(SUM($E$35:L35)&gt;SUM($E$34:M34),0,IF((SUM($E$35:L35)+L35)&gt;SUM($E$34:M34),SUM($E$34:L34)-SUM($E$35:L35),L35+L34/$B$42))</f>
        <v>#DIV/0!</v>
      </c>
      <c r="N35" s="47" t="e">
        <f>IF(SUM($E$35:M35)&gt;SUM($E$34:N34),0,IF((SUM($E$35:M35)+M35)&gt;SUM($E$34:N34),SUM($E$34:M34)-SUM($E$35:M35),M35+M34/$B$42))</f>
        <v>#DIV/0!</v>
      </c>
      <c r="O35" s="47" t="e">
        <f>IF(SUM($E$35:N35)&gt;SUM($E$34:O34),0,IF((SUM($E$35:N35)+N35)&gt;SUM($E$34:O34),SUM($E$34:N34)-SUM($E$35:N35),N35+N34/$B$42))</f>
        <v>#DIV/0!</v>
      </c>
      <c r="P35" s="47" t="e">
        <f>IF(SUM($E$35:O35)&gt;SUM($E$34:P34),0,IF((SUM($E$35:O35)+O35)&gt;SUM($E$34:P34),SUM($E$34:O34)-SUM($E$35:O35),O35+O34/$B$42))</f>
        <v>#DIV/0!</v>
      </c>
      <c r="Q35" s="47" t="e">
        <f>IF(SUM($E$35:P35)&gt;SUM($E$34:Q34),0,IF((SUM($E$35:P35)+P35)&gt;SUM($E$34:Q34),SUM($E$34:P34)-SUM($E$35:P35),P35+P34/$B$42))</f>
        <v>#DIV/0!</v>
      </c>
      <c r="R35" s="47" t="e">
        <f>IF(SUM($E$35:Q35)&gt;SUM($E$34:R34),0,IF((SUM($E$35:Q35)+Q35)&gt;SUM($E$34:R34),SUM($E$34:Q34)-SUM($E$35:Q35),Q35+Q34/$B$42))</f>
        <v>#DIV/0!</v>
      </c>
      <c r="S35" s="47" t="e">
        <f>IF(SUM($E$35:R35)&gt;SUM($E$34:S34),0,IF((SUM($E$35:R35)+R35)&gt;SUM($E$34:S34),SUM($E$34:R34)-SUM($E$35:R35),R35+R34/$B$42))</f>
        <v>#DIV/0!</v>
      </c>
      <c r="T35" s="47" t="e">
        <f>IF(SUM($E$35:S35)&gt;SUM($E$34:T34),0,IF((SUM($E$35:S35)+S35)&gt;SUM($E$34:T34),SUM($E$34:S34)-SUM($E$35:S35),S35+S34/$B$42))</f>
        <v>#DIV/0!</v>
      </c>
      <c r="U35" s="47" t="e">
        <f>IF(SUM($E$35:T35)&gt;SUM($E$34:U34),0,IF((SUM($E$35:T35)+T35)&gt;SUM($E$34:U34),SUM($E$34:T34)-SUM($E$35:T35),T35+T34/$B$42))</f>
        <v>#DIV/0!</v>
      </c>
      <c r="V35" s="47" t="e">
        <f>IF(SUM($E$35:U35)&gt;SUM($E$34:V34),0,IF((SUM($E$35:U35)+U35)&gt;SUM($E$34:V34),SUM($E$34:U34)-SUM($E$35:U35),U35+U34/$B$42))</f>
        <v>#DIV/0!</v>
      </c>
      <c r="W35" s="47" t="e">
        <f>IF(SUM($E$35:V35)&gt;SUM($E$34:W34),0,IF((SUM($E$35:V35)+V35)&gt;SUM($E$34:W34),SUM($E$34:V34)-SUM($E$35:V35),V35+V34/$B$42))</f>
        <v>#DIV/0!</v>
      </c>
      <c r="X35" s="47" t="e">
        <f>IF(SUM($E$35:W35)&gt;SUM($E$34:X34),0,IF((SUM($E$35:W35)+W35)&gt;SUM($E$34:X34),SUM($E$34:W34)-SUM($E$35:W35),W35+W34/$B$42))</f>
        <v>#DIV/0!</v>
      </c>
      <c r="Y35" s="47" t="e">
        <f>IF(SUM($E$35:X35)&gt;SUM($E$34:Y34),0,IF((SUM($E$35:X35)+X35)&gt;SUM($E$34:Y34),SUM($E$34:X34)-SUM($E$35:X35),X35+X34/$B$42))</f>
        <v>#DIV/0!</v>
      </c>
      <c r="Z35" s="47" t="e">
        <f>IF(SUM($E$35:Y35)&gt;SUM($E$34:Z34),0,IF((SUM($E$35:Y35)+Y35)&gt;SUM($E$34:Z34),SUM($E$34:Y34)-SUM($E$35:Y35),Y35+Y34/$B$42))</f>
        <v>#DIV/0!</v>
      </c>
      <c r="AA35" s="47" t="e">
        <f>IF(SUM($E$35:Z35)&gt;SUM($E$34:AA34),0,IF((SUM($E$35:Z35)+Z35)&gt;SUM($E$34:AA34),SUM($E$34:Z34)-SUM($E$35:Z35),Z35+Z34/$B$42))</f>
        <v>#DIV/0!</v>
      </c>
      <c r="AB35" s="47" t="e">
        <f>IF(SUM($E$35:AA35)&gt;SUM($E$34:AB34),0,IF((SUM($E$35:AA35)+AA35)&gt;SUM($E$34:AB34),SUM($E$34:AA34)-SUM($E$35:AA35),AA35+AA34/$B$42))</f>
        <v>#DIV/0!</v>
      </c>
      <c r="AC35" s="47" t="e">
        <f>IF(SUM($E$35:AB35)&gt;SUM($E$34:AC34),0,IF((SUM($E$35:AB35)+AB35)&gt;SUM($E$34:AC34),SUM($E$34:AB34)-SUM($E$35:AB35),AB35+AB34/$B$42))</f>
        <v>#DIV/0!</v>
      </c>
      <c r="AD35" s="47" t="e">
        <f>IF(SUM($E$35:AC35)&gt;SUM($E$34:AD34),0,IF((SUM($E$35:AC35)+AC35)&gt;SUM($E$34:AD34),SUM($E$34:AC34)-SUM($E$35:AC35),AC35+AC34/$B$42))</f>
        <v>#DIV/0!</v>
      </c>
      <c r="AE35" s="47" t="e">
        <f>IF(SUM($E$35:AD35)&gt;SUM($E$34:AE34),0,IF((SUM($E$35:AD35)+AD35)&gt;SUM($E$34:AE34),SUM($E$34:AD34)-SUM($E$35:AD35),AD35+AD34/$B$42))</f>
        <v>#DIV/0!</v>
      </c>
      <c r="AF35" s="47" t="e">
        <f>IF(SUM($E$35:AE35)&gt;SUM($E$34:AF34),0,IF((SUM($E$35:AE35)+AE35)&gt;SUM($E$34:AF34),SUM($E$34:AE34)-SUM($E$35:AE35),AE35+AE34/$B$42))</f>
        <v>#DIV/0!</v>
      </c>
      <c r="AG35" s="47" t="e">
        <f>IF(SUM($E$35:AF35)&gt;SUM($E$34:AG34),0,IF((SUM($E$35:AF35)+AF35)&gt;SUM($E$34:AG34),SUM($E$34:AF34)-SUM($E$35:AF35),AF35+AF34/$B$42))</f>
        <v>#DIV/0!</v>
      </c>
      <c r="AH35" s="47" t="e">
        <f>IF(SUM($E$35:AG35)&gt;SUM($E$34:AH34),0,IF((SUM($E$35:AG35)+AG35)&gt;SUM($E$34:AH34),SUM($E$34:AG34)-SUM($E$35:AG35),AG35+AG34/$B$42))</f>
        <v>#DIV/0!</v>
      </c>
      <c r="AI35" s="47" t="e">
        <f>IF(SUM($E$35:AH35)&gt;SUM($E$34:AI34),0,IF((SUM($E$35:AH35)+AH35)&gt;SUM($E$34:AI34),SUM($E$34:AH34)-SUM($E$35:AH35),AH35+AH34/$B$42))</f>
        <v>#DIV/0!</v>
      </c>
      <c r="AJ35" s="47" t="e">
        <f>IF(SUM($E$35:AI35)&gt;SUM($E$34:AJ34),0,IF((SUM($E$35:AI35)+AI35)&gt;SUM($E$34:AJ34),SUM($E$34:AI34)-SUM($E$35:AI35),AI35+AI34/$B$42))</f>
        <v>#DIV/0!</v>
      </c>
      <c r="AK35" s="47" t="e">
        <f>IF(SUM($E$35:AJ35)&gt;SUM($E$34:AK34),0,IF((SUM($E$35:AJ35)+AJ35)&gt;SUM($E$34:AK34),SUM($E$34:AJ34)-SUM($E$35:AJ35),AJ35+AJ34/$B$42))</f>
        <v>#DIV/0!</v>
      </c>
      <c r="AL35" s="47" t="e">
        <f>IF(SUM($E$35:AK35)&gt;SUM($E$34:AL34),0,IF((SUM($E$35:AK35)+AK35)&gt;SUM($E$34:AL34),SUM($E$34:AK34)-SUM($E$35:AK35),AK35+AK34/$B$42))</f>
        <v>#DIV/0!</v>
      </c>
      <c r="AM35" s="47" t="e">
        <f>IF(SUM($E$35:AL35)&gt;SUM($E$34:AM34),0,IF((SUM($E$35:AL35)+AL35)&gt;SUM($E$34:AM34),SUM($E$34:AL34)-SUM($E$35:AL35),AL35+AL34/$B$42))</f>
        <v>#DIV/0!</v>
      </c>
      <c r="AN35" s="47" t="e">
        <f>IF(SUM($E$35:AM35)&gt;SUM($E$34:AN34),0,IF((SUM($E$35:AM35)+AM35)&gt;SUM($E$34:AN34),SUM($E$34:AM34)-SUM($E$35:AM35),AM35+AM34/$B$42))</f>
        <v>#DIV/0!</v>
      </c>
      <c r="AO35" s="47" t="e">
        <f>IF(SUM($E$35:AN35)&gt;SUM($E$34:AO34),0,IF((SUM($E$35:AN35)+AN35)&gt;SUM($E$34:AO34),SUM($E$34:AN34)-SUM($E$35:AN35),AN35+AN34/$B$42))</f>
        <v>#DIV/0!</v>
      </c>
      <c r="AP35" s="47" t="e">
        <f>IF(SUM($E$35:AO35)&gt;SUM($E$34:AP34),0,IF((SUM($E$35:AO35)+AO35)&gt;SUM($E$34:AP34),SUM($E$34:AO34)-SUM($E$35:AO35),AO35+AO34/$B$42))</f>
        <v>#DIV/0!</v>
      </c>
      <c r="AQ35" s="47" t="e">
        <f>IF(SUM($E$35:AP35)&gt;SUM($E$34:AQ34),0,IF((SUM($E$35:AP35)+AP35)&gt;SUM($E$34:AQ34),SUM($E$34:AP34)-SUM($E$35:AP35),AP35+AP34/$B$42))</f>
        <v>#DIV/0!</v>
      </c>
    </row>
    <row r="36" spans="1:43" x14ac:dyDescent="0.25">
      <c r="A36" s="22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</row>
    <row r="37" spans="1:43" x14ac:dyDescent="0.25">
      <c r="A37" s="153" t="s">
        <v>91</v>
      </c>
    </row>
    <row r="38" spans="1:43" x14ac:dyDescent="0.25">
      <c r="A38" s="156" t="s">
        <v>201</v>
      </c>
      <c r="B38" s="48"/>
    </row>
    <row r="39" spans="1:43" x14ac:dyDescent="0.25">
      <c r="A39" s="156" t="s">
        <v>200</v>
      </c>
      <c r="B39" s="48"/>
    </row>
    <row r="40" spans="1:43" x14ac:dyDescent="0.25">
      <c r="A40" s="156"/>
      <c r="B40" s="32" t="str">
        <f>IF(B39&lt;=0.03*B38,"výdaje na TDI jsou v pořádku / sum is OK","TDI nad 3% realizace")</f>
        <v>výdaje na TDI jsou v pořádku / sum is OK</v>
      </c>
    </row>
    <row r="41" spans="1:43" x14ac:dyDescent="0.25">
      <c r="A41" s="234" t="s">
        <v>182</v>
      </c>
      <c r="B41" s="24">
        <f>B38+B39</f>
        <v>0</v>
      </c>
      <c r="C41" s="31"/>
      <c r="D41" s="31"/>
      <c r="E41" s="25" t="s">
        <v>3</v>
      </c>
    </row>
    <row r="42" spans="1:43" x14ac:dyDescent="0.25">
      <c r="A42" s="156" t="s">
        <v>92</v>
      </c>
      <c r="B42" s="14">
        <f>'Investment Scenario'!B43</f>
        <v>0</v>
      </c>
      <c r="C42" s="21"/>
      <c r="D42" s="21"/>
      <c r="E42" s="25"/>
    </row>
    <row r="43" spans="1:43" s="1" customFormat="1" x14ac:dyDescent="0.25">
      <c r="A43" s="153" t="s">
        <v>183</v>
      </c>
      <c r="B43" s="32" t="str">
        <f>IF(SUM(E43:AQ43)=B41,"součet v pořádku / sum is OK","součet v řádku nesedí")</f>
        <v>součet v pořádku / sum is OK</v>
      </c>
      <c r="C43" s="19"/>
      <c r="D43" s="33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</row>
    <row r="44" spans="1:43" x14ac:dyDescent="0.25">
      <c r="A44" s="22"/>
      <c r="D44" s="21"/>
    </row>
    <row r="45" spans="1:43" x14ac:dyDescent="0.25">
      <c r="A45" s="155" t="s">
        <v>93</v>
      </c>
      <c r="D45" s="21"/>
    </row>
    <row r="46" spans="1:43" s="34" customFormat="1" x14ac:dyDescent="0.25">
      <c r="A46" s="157" t="s">
        <v>94</v>
      </c>
      <c r="B46" s="20" t="s">
        <v>174</v>
      </c>
      <c r="C46" s="20" t="s">
        <v>175</v>
      </c>
      <c r="D46" s="21"/>
    </row>
    <row r="47" spans="1:43" x14ac:dyDescent="0.25">
      <c r="A47" s="156" t="s">
        <v>95</v>
      </c>
      <c r="B47" s="48"/>
      <c r="C47" s="50"/>
      <c r="D47" s="21"/>
      <c r="E47" s="48"/>
      <c r="F47" s="48"/>
      <c r="G47" s="48"/>
      <c r="H47" s="48"/>
      <c r="I47" s="48"/>
      <c r="J47" s="53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</row>
    <row r="48" spans="1:43" x14ac:dyDescent="0.25">
      <c r="A48" s="158" t="s">
        <v>96</v>
      </c>
      <c r="C48" s="35"/>
      <c r="D48" s="21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</row>
    <row r="49" spans="1:43" x14ac:dyDescent="0.25">
      <c r="A49" s="158" t="s">
        <v>97</v>
      </c>
      <c r="C49" s="35"/>
      <c r="D49" s="21"/>
      <c r="E49" s="54" t="str">
        <f>IFERROR(E47/E48,"")</f>
        <v/>
      </c>
      <c r="F49" s="54" t="str">
        <f t="shared" ref="F49:AQ49" si="3">IFERROR(F47/F48,"")</f>
        <v/>
      </c>
      <c r="G49" s="54" t="str">
        <f t="shared" si="3"/>
        <v/>
      </c>
      <c r="H49" s="54" t="str">
        <f t="shared" si="3"/>
        <v/>
      </c>
      <c r="I49" s="54" t="str">
        <f t="shared" si="3"/>
        <v/>
      </c>
      <c r="J49" s="54" t="str">
        <f t="shared" si="3"/>
        <v/>
      </c>
      <c r="K49" s="54" t="str">
        <f t="shared" si="3"/>
        <v/>
      </c>
      <c r="L49" s="54" t="str">
        <f t="shared" si="3"/>
        <v/>
      </c>
      <c r="M49" s="54" t="str">
        <f t="shared" si="3"/>
        <v/>
      </c>
      <c r="N49" s="54" t="str">
        <f t="shared" si="3"/>
        <v/>
      </c>
      <c r="O49" s="54" t="str">
        <f t="shared" si="3"/>
        <v/>
      </c>
      <c r="P49" s="54" t="str">
        <f t="shared" si="3"/>
        <v/>
      </c>
      <c r="Q49" s="54" t="str">
        <f t="shared" si="3"/>
        <v/>
      </c>
      <c r="R49" s="54" t="str">
        <f t="shared" si="3"/>
        <v/>
      </c>
      <c r="S49" s="54" t="str">
        <f t="shared" si="3"/>
        <v/>
      </c>
      <c r="T49" s="54" t="str">
        <f t="shared" si="3"/>
        <v/>
      </c>
      <c r="U49" s="54" t="str">
        <f t="shared" si="3"/>
        <v/>
      </c>
      <c r="V49" s="54" t="str">
        <f t="shared" si="3"/>
        <v/>
      </c>
      <c r="W49" s="54" t="str">
        <f t="shared" si="3"/>
        <v/>
      </c>
      <c r="X49" s="54" t="str">
        <f t="shared" si="3"/>
        <v/>
      </c>
      <c r="Y49" s="54" t="str">
        <f t="shared" si="3"/>
        <v/>
      </c>
      <c r="Z49" s="54" t="str">
        <f t="shared" si="3"/>
        <v/>
      </c>
      <c r="AA49" s="54" t="str">
        <f t="shared" si="3"/>
        <v/>
      </c>
      <c r="AB49" s="54" t="str">
        <f t="shared" si="3"/>
        <v/>
      </c>
      <c r="AC49" s="54" t="str">
        <f t="shared" si="3"/>
        <v/>
      </c>
      <c r="AD49" s="54" t="str">
        <f t="shared" si="3"/>
        <v/>
      </c>
      <c r="AE49" s="54" t="str">
        <f t="shared" si="3"/>
        <v/>
      </c>
      <c r="AF49" s="54" t="str">
        <f t="shared" si="3"/>
        <v/>
      </c>
      <c r="AG49" s="54" t="str">
        <f t="shared" si="3"/>
        <v/>
      </c>
      <c r="AH49" s="54" t="str">
        <f t="shared" si="3"/>
        <v/>
      </c>
      <c r="AI49" s="54" t="str">
        <f t="shared" si="3"/>
        <v/>
      </c>
      <c r="AJ49" s="54" t="str">
        <f t="shared" si="3"/>
        <v/>
      </c>
      <c r="AK49" s="54" t="str">
        <f t="shared" si="3"/>
        <v/>
      </c>
      <c r="AL49" s="54" t="str">
        <f t="shared" si="3"/>
        <v/>
      </c>
      <c r="AM49" s="54" t="str">
        <f t="shared" si="3"/>
        <v/>
      </c>
      <c r="AN49" s="54" t="str">
        <f t="shared" si="3"/>
        <v/>
      </c>
      <c r="AO49" s="54" t="str">
        <f t="shared" si="3"/>
        <v/>
      </c>
      <c r="AP49" s="54" t="str">
        <f t="shared" si="3"/>
        <v/>
      </c>
      <c r="AQ49" s="54" t="str">
        <f t="shared" si="3"/>
        <v/>
      </c>
    </row>
    <row r="50" spans="1:43" x14ac:dyDescent="0.25">
      <c r="A50" s="37" t="s">
        <v>100</v>
      </c>
      <c r="B50" s="48"/>
      <c r="C50" s="50"/>
      <c r="D50" s="21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</row>
    <row r="51" spans="1:43" x14ac:dyDescent="0.25">
      <c r="A51" s="159" t="s">
        <v>98</v>
      </c>
      <c r="C51" s="35"/>
      <c r="D51" s="21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</row>
    <row r="52" spans="1:43" x14ac:dyDescent="0.25">
      <c r="A52" s="159" t="s">
        <v>99</v>
      </c>
      <c r="C52" s="35"/>
      <c r="D52" s="21"/>
      <c r="E52" s="54" t="str">
        <f t="shared" ref="E52:AQ52" si="4">IFERROR(E50/E51,"")</f>
        <v/>
      </c>
      <c r="F52" s="54" t="str">
        <f t="shared" si="4"/>
        <v/>
      </c>
      <c r="G52" s="54" t="str">
        <f t="shared" si="4"/>
        <v/>
      </c>
      <c r="H52" s="54" t="str">
        <f t="shared" si="4"/>
        <v/>
      </c>
      <c r="I52" s="54" t="str">
        <f t="shared" si="4"/>
        <v/>
      </c>
      <c r="J52" s="54" t="str">
        <f t="shared" si="4"/>
        <v/>
      </c>
      <c r="K52" s="54" t="str">
        <f t="shared" si="4"/>
        <v/>
      </c>
      <c r="L52" s="54" t="str">
        <f t="shared" si="4"/>
        <v/>
      </c>
      <c r="M52" s="54" t="str">
        <f t="shared" si="4"/>
        <v/>
      </c>
      <c r="N52" s="54" t="str">
        <f t="shared" si="4"/>
        <v/>
      </c>
      <c r="O52" s="54" t="str">
        <f t="shared" si="4"/>
        <v/>
      </c>
      <c r="P52" s="54" t="str">
        <f t="shared" si="4"/>
        <v/>
      </c>
      <c r="Q52" s="54" t="str">
        <f t="shared" si="4"/>
        <v/>
      </c>
      <c r="R52" s="54" t="str">
        <f t="shared" si="4"/>
        <v/>
      </c>
      <c r="S52" s="54" t="str">
        <f t="shared" si="4"/>
        <v/>
      </c>
      <c r="T52" s="54" t="str">
        <f t="shared" si="4"/>
        <v/>
      </c>
      <c r="U52" s="54" t="str">
        <f t="shared" si="4"/>
        <v/>
      </c>
      <c r="V52" s="54" t="str">
        <f t="shared" si="4"/>
        <v/>
      </c>
      <c r="W52" s="54" t="str">
        <f t="shared" si="4"/>
        <v/>
      </c>
      <c r="X52" s="54" t="str">
        <f t="shared" si="4"/>
        <v/>
      </c>
      <c r="Y52" s="54" t="str">
        <f t="shared" si="4"/>
        <v/>
      </c>
      <c r="Z52" s="54" t="str">
        <f t="shared" si="4"/>
        <v/>
      </c>
      <c r="AA52" s="54" t="str">
        <f t="shared" si="4"/>
        <v/>
      </c>
      <c r="AB52" s="54" t="str">
        <f t="shared" si="4"/>
        <v/>
      </c>
      <c r="AC52" s="54" t="str">
        <f t="shared" si="4"/>
        <v/>
      </c>
      <c r="AD52" s="54" t="str">
        <f t="shared" si="4"/>
        <v/>
      </c>
      <c r="AE52" s="54" t="str">
        <f t="shared" si="4"/>
        <v/>
      </c>
      <c r="AF52" s="54" t="str">
        <f t="shared" si="4"/>
        <v/>
      </c>
      <c r="AG52" s="54" t="str">
        <f t="shared" si="4"/>
        <v/>
      </c>
      <c r="AH52" s="54" t="str">
        <f t="shared" si="4"/>
        <v/>
      </c>
      <c r="AI52" s="54" t="str">
        <f t="shared" si="4"/>
        <v/>
      </c>
      <c r="AJ52" s="54" t="str">
        <f t="shared" si="4"/>
        <v/>
      </c>
      <c r="AK52" s="54" t="str">
        <f t="shared" si="4"/>
        <v/>
      </c>
      <c r="AL52" s="54" t="str">
        <f t="shared" si="4"/>
        <v/>
      </c>
      <c r="AM52" s="54" t="str">
        <f t="shared" si="4"/>
        <v/>
      </c>
      <c r="AN52" s="54" t="str">
        <f t="shared" si="4"/>
        <v/>
      </c>
      <c r="AO52" s="54" t="str">
        <f t="shared" si="4"/>
        <v/>
      </c>
      <c r="AP52" s="54" t="str">
        <f t="shared" si="4"/>
        <v/>
      </c>
      <c r="AQ52" s="54" t="str">
        <f t="shared" si="4"/>
        <v/>
      </c>
    </row>
    <row r="53" spans="1:43" x14ac:dyDescent="0.25">
      <c r="A53" s="37" t="s">
        <v>101</v>
      </c>
      <c r="B53" s="48"/>
      <c r="C53" s="50"/>
      <c r="D53" s="21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</row>
    <row r="54" spans="1:43" x14ac:dyDescent="0.25">
      <c r="A54" s="159" t="s">
        <v>111</v>
      </c>
      <c r="C54" s="35"/>
      <c r="D54" s="21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</row>
    <row r="55" spans="1:43" x14ac:dyDescent="0.25">
      <c r="A55" s="159" t="s">
        <v>121</v>
      </c>
      <c r="C55" s="35"/>
      <c r="D55" s="21"/>
      <c r="E55" s="54" t="str">
        <f t="shared" ref="E55:AQ55" si="5">IFERROR(E53/E54,"")</f>
        <v/>
      </c>
      <c r="F55" s="54" t="str">
        <f t="shared" si="5"/>
        <v/>
      </c>
      <c r="G55" s="54" t="str">
        <f t="shared" si="5"/>
        <v/>
      </c>
      <c r="H55" s="54" t="str">
        <f t="shared" si="5"/>
        <v/>
      </c>
      <c r="I55" s="54" t="str">
        <f t="shared" si="5"/>
        <v/>
      </c>
      <c r="J55" s="54" t="str">
        <f t="shared" si="5"/>
        <v/>
      </c>
      <c r="K55" s="54" t="str">
        <f t="shared" si="5"/>
        <v/>
      </c>
      <c r="L55" s="54" t="str">
        <f t="shared" si="5"/>
        <v/>
      </c>
      <c r="M55" s="54" t="str">
        <f t="shared" si="5"/>
        <v/>
      </c>
      <c r="N55" s="54" t="str">
        <f t="shared" si="5"/>
        <v/>
      </c>
      <c r="O55" s="54" t="str">
        <f t="shared" si="5"/>
        <v/>
      </c>
      <c r="P55" s="54" t="str">
        <f t="shared" si="5"/>
        <v/>
      </c>
      <c r="Q55" s="54" t="str">
        <f t="shared" si="5"/>
        <v/>
      </c>
      <c r="R55" s="54" t="str">
        <f t="shared" si="5"/>
        <v/>
      </c>
      <c r="S55" s="54" t="str">
        <f t="shared" si="5"/>
        <v/>
      </c>
      <c r="T55" s="54" t="str">
        <f t="shared" si="5"/>
        <v/>
      </c>
      <c r="U55" s="54" t="str">
        <f t="shared" si="5"/>
        <v/>
      </c>
      <c r="V55" s="54" t="str">
        <f t="shared" si="5"/>
        <v/>
      </c>
      <c r="W55" s="54" t="str">
        <f t="shared" si="5"/>
        <v/>
      </c>
      <c r="X55" s="54" t="str">
        <f t="shared" si="5"/>
        <v/>
      </c>
      <c r="Y55" s="54" t="str">
        <f t="shared" si="5"/>
        <v/>
      </c>
      <c r="Z55" s="54" t="str">
        <f t="shared" si="5"/>
        <v/>
      </c>
      <c r="AA55" s="54" t="str">
        <f t="shared" si="5"/>
        <v/>
      </c>
      <c r="AB55" s="54" t="str">
        <f t="shared" si="5"/>
        <v/>
      </c>
      <c r="AC55" s="54" t="str">
        <f t="shared" si="5"/>
        <v/>
      </c>
      <c r="AD55" s="54" t="str">
        <f t="shared" si="5"/>
        <v/>
      </c>
      <c r="AE55" s="54" t="str">
        <f t="shared" si="5"/>
        <v/>
      </c>
      <c r="AF55" s="54" t="str">
        <f t="shared" si="5"/>
        <v/>
      </c>
      <c r="AG55" s="54" t="str">
        <f t="shared" si="5"/>
        <v/>
      </c>
      <c r="AH55" s="54" t="str">
        <f t="shared" si="5"/>
        <v/>
      </c>
      <c r="AI55" s="54" t="str">
        <f t="shared" si="5"/>
        <v/>
      </c>
      <c r="AJ55" s="54" t="str">
        <f t="shared" si="5"/>
        <v/>
      </c>
      <c r="AK55" s="54" t="str">
        <f t="shared" si="5"/>
        <v/>
      </c>
      <c r="AL55" s="54" t="str">
        <f t="shared" si="5"/>
        <v/>
      </c>
      <c r="AM55" s="54" t="str">
        <f t="shared" si="5"/>
        <v/>
      </c>
      <c r="AN55" s="54" t="str">
        <f t="shared" si="5"/>
        <v/>
      </c>
      <c r="AO55" s="54" t="str">
        <f t="shared" si="5"/>
        <v/>
      </c>
      <c r="AP55" s="54" t="str">
        <f t="shared" si="5"/>
        <v/>
      </c>
      <c r="AQ55" s="54" t="str">
        <f t="shared" si="5"/>
        <v/>
      </c>
    </row>
    <row r="56" spans="1:43" x14ac:dyDescent="0.25">
      <c r="A56" s="37" t="s">
        <v>102</v>
      </c>
      <c r="B56" s="48"/>
      <c r="C56" s="50"/>
      <c r="D56" s="21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</row>
    <row r="57" spans="1:43" x14ac:dyDescent="0.25">
      <c r="A57" s="159" t="s">
        <v>112</v>
      </c>
      <c r="C57" s="35"/>
      <c r="D57" s="21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</row>
    <row r="58" spans="1:43" x14ac:dyDescent="0.25">
      <c r="A58" s="159" t="s">
        <v>122</v>
      </c>
      <c r="C58" s="35"/>
      <c r="D58" s="21"/>
      <c r="E58" s="54" t="str">
        <f t="shared" ref="E58:AQ58" si="6">IFERROR(E56/E57,"")</f>
        <v/>
      </c>
      <c r="F58" s="54" t="str">
        <f t="shared" si="6"/>
        <v/>
      </c>
      <c r="G58" s="54" t="str">
        <f t="shared" si="6"/>
        <v/>
      </c>
      <c r="H58" s="54" t="str">
        <f t="shared" si="6"/>
        <v/>
      </c>
      <c r="I58" s="54" t="str">
        <f t="shared" si="6"/>
        <v/>
      </c>
      <c r="J58" s="54" t="str">
        <f t="shared" si="6"/>
        <v/>
      </c>
      <c r="K58" s="54" t="str">
        <f t="shared" si="6"/>
        <v/>
      </c>
      <c r="L58" s="54" t="str">
        <f t="shared" si="6"/>
        <v/>
      </c>
      <c r="M58" s="54" t="str">
        <f t="shared" si="6"/>
        <v/>
      </c>
      <c r="N58" s="54" t="str">
        <f t="shared" si="6"/>
        <v/>
      </c>
      <c r="O58" s="54" t="str">
        <f t="shared" si="6"/>
        <v/>
      </c>
      <c r="P58" s="54" t="str">
        <f t="shared" si="6"/>
        <v/>
      </c>
      <c r="Q58" s="54" t="str">
        <f t="shared" si="6"/>
        <v/>
      </c>
      <c r="R58" s="54" t="str">
        <f t="shared" si="6"/>
        <v/>
      </c>
      <c r="S58" s="54" t="str">
        <f t="shared" si="6"/>
        <v/>
      </c>
      <c r="T58" s="54" t="str">
        <f t="shared" si="6"/>
        <v/>
      </c>
      <c r="U58" s="54" t="str">
        <f t="shared" si="6"/>
        <v/>
      </c>
      <c r="V58" s="54" t="str">
        <f t="shared" si="6"/>
        <v/>
      </c>
      <c r="W58" s="54" t="str">
        <f t="shared" si="6"/>
        <v/>
      </c>
      <c r="X58" s="54" t="str">
        <f t="shared" si="6"/>
        <v/>
      </c>
      <c r="Y58" s="54" t="str">
        <f t="shared" si="6"/>
        <v/>
      </c>
      <c r="Z58" s="54" t="str">
        <f t="shared" si="6"/>
        <v/>
      </c>
      <c r="AA58" s="54" t="str">
        <f t="shared" si="6"/>
        <v/>
      </c>
      <c r="AB58" s="54" t="str">
        <f t="shared" si="6"/>
        <v/>
      </c>
      <c r="AC58" s="54" t="str">
        <f t="shared" si="6"/>
        <v/>
      </c>
      <c r="AD58" s="54" t="str">
        <f t="shared" si="6"/>
        <v/>
      </c>
      <c r="AE58" s="54" t="str">
        <f t="shared" si="6"/>
        <v/>
      </c>
      <c r="AF58" s="54" t="str">
        <f t="shared" si="6"/>
        <v/>
      </c>
      <c r="AG58" s="54" t="str">
        <f t="shared" si="6"/>
        <v/>
      </c>
      <c r="AH58" s="54" t="str">
        <f t="shared" si="6"/>
        <v/>
      </c>
      <c r="AI58" s="54" t="str">
        <f t="shared" si="6"/>
        <v/>
      </c>
      <c r="AJ58" s="54" t="str">
        <f t="shared" si="6"/>
        <v/>
      </c>
      <c r="AK58" s="54" t="str">
        <f t="shared" si="6"/>
        <v/>
      </c>
      <c r="AL58" s="54" t="str">
        <f t="shared" si="6"/>
        <v/>
      </c>
      <c r="AM58" s="54" t="str">
        <f t="shared" si="6"/>
        <v/>
      </c>
      <c r="AN58" s="54" t="str">
        <f t="shared" si="6"/>
        <v/>
      </c>
      <c r="AO58" s="54" t="str">
        <f t="shared" si="6"/>
        <v/>
      </c>
      <c r="AP58" s="54" t="str">
        <f t="shared" si="6"/>
        <v/>
      </c>
      <c r="AQ58" s="54" t="str">
        <f t="shared" si="6"/>
        <v/>
      </c>
    </row>
    <row r="59" spans="1:43" x14ac:dyDescent="0.25">
      <c r="A59" s="37" t="s">
        <v>103</v>
      </c>
      <c r="B59" s="48"/>
      <c r="C59" s="50"/>
      <c r="D59" s="21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</row>
    <row r="60" spans="1:43" x14ac:dyDescent="0.25">
      <c r="A60" s="159" t="s">
        <v>113</v>
      </c>
      <c r="C60" s="35"/>
      <c r="D60" s="21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</row>
    <row r="61" spans="1:43" x14ac:dyDescent="0.25">
      <c r="A61" s="159" t="s">
        <v>123</v>
      </c>
      <c r="C61" s="35"/>
      <c r="D61" s="21"/>
      <c r="E61" s="54" t="str">
        <f t="shared" ref="E61:AQ61" si="7">IFERROR(E59/E60,"")</f>
        <v/>
      </c>
      <c r="F61" s="54" t="str">
        <f t="shared" si="7"/>
        <v/>
      </c>
      <c r="G61" s="54" t="str">
        <f t="shared" si="7"/>
        <v/>
      </c>
      <c r="H61" s="54" t="str">
        <f t="shared" si="7"/>
        <v/>
      </c>
      <c r="I61" s="54" t="str">
        <f t="shared" si="7"/>
        <v/>
      </c>
      <c r="J61" s="54" t="str">
        <f t="shared" si="7"/>
        <v/>
      </c>
      <c r="K61" s="54" t="str">
        <f t="shared" si="7"/>
        <v/>
      </c>
      <c r="L61" s="54" t="str">
        <f t="shared" si="7"/>
        <v/>
      </c>
      <c r="M61" s="54" t="str">
        <f t="shared" si="7"/>
        <v/>
      </c>
      <c r="N61" s="54" t="str">
        <f t="shared" si="7"/>
        <v/>
      </c>
      <c r="O61" s="54" t="str">
        <f t="shared" si="7"/>
        <v/>
      </c>
      <c r="P61" s="54" t="str">
        <f t="shared" si="7"/>
        <v/>
      </c>
      <c r="Q61" s="54" t="str">
        <f t="shared" si="7"/>
        <v/>
      </c>
      <c r="R61" s="54" t="str">
        <f t="shared" si="7"/>
        <v/>
      </c>
      <c r="S61" s="54" t="str">
        <f t="shared" si="7"/>
        <v/>
      </c>
      <c r="T61" s="54" t="str">
        <f t="shared" si="7"/>
        <v/>
      </c>
      <c r="U61" s="54" t="str">
        <f t="shared" si="7"/>
        <v/>
      </c>
      <c r="V61" s="54" t="str">
        <f t="shared" si="7"/>
        <v/>
      </c>
      <c r="W61" s="54" t="str">
        <f t="shared" si="7"/>
        <v/>
      </c>
      <c r="X61" s="54" t="str">
        <f t="shared" si="7"/>
        <v/>
      </c>
      <c r="Y61" s="54" t="str">
        <f t="shared" si="7"/>
        <v/>
      </c>
      <c r="Z61" s="54" t="str">
        <f t="shared" si="7"/>
        <v/>
      </c>
      <c r="AA61" s="54" t="str">
        <f t="shared" si="7"/>
        <v/>
      </c>
      <c r="AB61" s="54" t="str">
        <f t="shared" si="7"/>
        <v/>
      </c>
      <c r="AC61" s="54" t="str">
        <f t="shared" si="7"/>
        <v/>
      </c>
      <c r="AD61" s="54" t="str">
        <f t="shared" si="7"/>
        <v/>
      </c>
      <c r="AE61" s="54" t="str">
        <f t="shared" si="7"/>
        <v/>
      </c>
      <c r="AF61" s="54" t="str">
        <f t="shared" si="7"/>
        <v/>
      </c>
      <c r="AG61" s="54" t="str">
        <f t="shared" si="7"/>
        <v/>
      </c>
      <c r="AH61" s="54" t="str">
        <f t="shared" si="7"/>
        <v/>
      </c>
      <c r="AI61" s="54" t="str">
        <f t="shared" si="7"/>
        <v/>
      </c>
      <c r="AJ61" s="54" t="str">
        <f t="shared" si="7"/>
        <v/>
      </c>
      <c r="AK61" s="54" t="str">
        <f t="shared" si="7"/>
        <v/>
      </c>
      <c r="AL61" s="54" t="str">
        <f t="shared" si="7"/>
        <v/>
      </c>
      <c r="AM61" s="54" t="str">
        <f t="shared" si="7"/>
        <v/>
      </c>
      <c r="AN61" s="54" t="str">
        <f t="shared" si="7"/>
        <v/>
      </c>
      <c r="AO61" s="54" t="str">
        <f t="shared" si="7"/>
        <v/>
      </c>
      <c r="AP61" s="54" t="str">
        <f t="shared" si="7"/>
        <v/>
      </c>
      <c r="AQ61" s="54" t="str">
        <f t="shared" si="7"/>
        <v/>
      </c>
    </row>
    <row r="62" spans="1:43" x14ac:dyDescent="0.25">
      <c r="A62" s="37" t="s">
        <v>104</v>
      </c>
      <c r="B62" s="48"/>
      <c r="C62" s="50"/>
      <c r="D62" s="21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</row>
    <row r="63" spans="1:43" x14ac:dyDescent="0.25">
      <c r="A63" s="159" t="s">
        <v>114</v>
      </c>
      <c r="C63" s="35"/>
      <c r="D63" s="21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</row>
    <row r="64" spans="1:43" x14ac:dyDescent="0.25">
      <c r="A64" s="159" t="s">
        <v>124</v>
      </c>
      <c r="C64" s="35"/>
      <c r="D64" s="21"/>
      <c r="E64" s="54" t="str">
        <f t="shared" ref="E64:AQ64" si="8">IFERROR(E62/E63,"")</f>
        <v/>
      </c>
      <c r="F64" s="54" t="str">
        <f t="shared" si="8"/>
        <v/>
      </c>
      <c r="G64" s="54" t="str">
        <f t="shared" si="8"/>
        <v/>
      </c>
      <c r="H64" s="54" t="str">
        <f t="shared" si="8"/>
        <v/>
      </c>
      <c r="I64" s="54" t="str">
        <f t="shared" si="8"/>
        <v/>
      </c>
      <c r="J64" s="54" t="str">
        <f t="shared" si="8"/>
        <v/>
      </c>
      <c r="K64" s="54" t="str">
        <f t="shared" si="8"/>
        <v/>
      </c>
      <c r="L64" s="54" t="str">
        <f t="shared" si="8"/>
        <v/>
      </c>
      <c r="M64" s="54" t="str">
        <f t="shared" si="8"/>
        <v/>
      </c>
      <c r="N64" s="54" t="str">
        <f t="shared" si="8"/>
        <v/>
      </c>
      <c r="O64" s="54" t="str">
        <f t="shared" si="8"/>
        <v/>
      </c>
      <c r="P64" s="54" t="str">
        <f t="shared" si="8"/>
        <v/>
      </c>
      <c r="Q64" s="54" t="str">
        <f t="shared" si="8"/>
        <v/>
      </c>
      <c r="R64" s="54" t="str">
        <f t="shared" si="8"/>
        <v/>
      </c>
      <c r="S64" s="54" t="str">
        <f t="shared" si="8"/>
        <v/>
      </c>
      <c r="T64" s="54" t="str">
        <f t="shared" si="8"/>
        <v/>
      </c>
      <c r="U64" s="54" t="str">
        <f t="shared" si="8"/>
        <v/>
      </c>
      <c r="V64" s="54" t="str">
        <f t="shared" si="8"/>
        <v/>
      </c>
      <c r="W64" s="54" t="str">
        <f t="shared" si="8"/>
        <v/>
      </c>
      <c r="X64" s="54" t="str">
        <f t="shared" si="8"/>
        <v/>
      </c>
      <c r="Y64" s="54" t="str">
        <f t="shared" si="8"/>
        <v/>
      </c>
      <c r="Z64" s="54" t="str">
        <f t="shared" si="8"/>
        <v/>
      </c>
      <c r="AA64" s="54" t="str">
        <f t="shared" si="8"/>
        <v/>
      </c>
      <c r="AB64" s="54" t="str">
        <f t="shared" si="8"/>
        <v/>
      </c>
      <c r="AC64" s="54" t="str">
        <f t="shared" si="8"/>
        <v/>
      </c>
      <c r="AD64" s="54" t="str">
        <f t="shared" si="8"/>
        <v/>
      </c>
      <c r="AE64" s="54" t="str">
        <f t="shared" si="8"/>
        <v/>
      </c>
      <c r="AF64" s="54" t="str">
        <f t="shared" si="8"/>
        <v/>
      </c>
      <c r="AG64" s="54" t="str">
        <f t="shared" si="8"/>
        <v/>
      </c>
      <c r="AH64" s="54" t="str">
        <f t="shared" si="8"/>
        <v/>
      </c>
      <c r="AI64" s="54" t="str">
        <f t="shared" si="8"/>
        <v/>
      </c>
      <c r="AJ64" s="54" t="str">
        <f t="shared" si="8"/>
        <v/>
      </c>
      <c r="AK64" s="54" t="str">
        <f t="shared" si="8"/>
        <v/>
      </c>
      <c r="AL64" s="54" t="str">
        <f t="shared" si="8"/>
        <v/>
      </c>
      <c r="AM64" s="54" t="str">
        <f t="shared" si="8"/>
        <v/>
      </c>
      <c r="AN64" s="54" t="str">
        <f t="shared" si="8"/>
        <v/>
      </c>
      <c r="AO64" s="54" t="str">
        <f t="shared" si="8"/>
        <v/>
      </c>
      <c r="AP64" s="54" t="str">
        <f t="shared" si="8"/>
        <v/>
      </c>
      <c r="AQ64" s="54" t="str">
        <f t="shared" si="8"/>
        <v/>
      </c>
    </row>
    <row r="65" spans="1:43" x14ac:dyDescent="0.25">
      <c r="A65" s="37" t="s">
        <v>105</v>
      </c>
      <c r="B65" s="48"/>
      <c r="C65" s="50"/>
      <c r="D65" s="21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</row>
    <row r="66" spans="1:43" x14ac:dyDescent="0.25">
      <c r="A66" s="159" t="s">
        <v>115</v>
      </c>
      <c r="C66" s="35"/>
      <c r="D66" s="21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</row>
    <row r="67" spans="1:43" x14ac:dyDescent="0.25">
      <c r="A67" s="159" t="s">
        <v>125</v>
      </c>
      <c r="C67" s="35"/>
      <c r="D67" s="21"/>
      <c r="E67" s="54" t="str">
        <f t="shared" ref="E67:AQ67" si="9">IFERROR(E65/E66,"")</f>
        <v/>
      </c>
      <c r="F67" s="54" t="str">
        <f t="shared" si="9"/>
        <v/>
      </c>
      <c r="G67" s="54" t="str">
        <f t="shared" si="9"/>
        <v/>
      </c>
      <c r="H67" s="54" t="str">
        <f t="shared" si="9"/>
        <v/>
      </c>
      <c r="I67" s="54" t="str">
        <f t="shared" si="9"/>
        <v/>
      </c>
      <c r="J67" s="54" t="str">
        <f t="shared" si="9"/>
        <v/>
      </c>
      <c r="K67" s="54" t="str">
        <f t="shared" si="9"/>
        <v/>
      </c>
      <c r="L67" s="54" t="str">
        <f t="shared" si="9"/>
        <v/>
      </c>
      <c r="M67" s="54" t="str">
        <f t="shared" si="9"/>
        <v/>
      </c>
      <c r="N67" s="54" t="str">
        <f t="shared" si="9"/>
        <v/>
      </c>
      <c r="O67" s="54" t="str">
        <f t="shared" si="9"/>
        <v/>
      </c>
      <c r="P67" s="54" t="str">
        <f t="shared" si="9"/>
        <v/>
      </c>
      <c r="Q67" s="54" t="str">
        <f t="shared" si="9"/>
        <v/>
      </c>
      <c r="R67" s="54" t="str">
        <f t="shared" si="9"/>
        <v/>
      </c>
      <c r="S67" s="54" t="str">
        <f t="shared" si="9"/>
        <v/>
      </c>
      <c r="T67" s="54" t="str">
        <f t="shared" si="9"/>
        <v/>
      </c>
      <c r="U67" s="54" t="str">
        <f t="shared" si="9"/>
        <v/>
      </c>
      <c r="V67" s="54" t="str">
        <f t="shared" si="9"/>
        <v/>
      </c>
      <c r="W67" s="54" t="str">
        <f t="shared" si="9"/>
        <v/>
      </c>
      <c r="X67" s="54" t="str">
        <f t="shared" si="9"/>
        <v/>
      </c>
      <c r="Y67" s="54" t="str">
        <f t="shared" si="9"/>
        <v/>
      </c>
      <c r="Z67" s="54" t="str">
        <f t="shared" si="9"/>
        <v/>
      </c>
      <c r="AA67" s="54" t="str">
        <f t="shared" si="9"/>
        <v/>
      </c>
      <c r="AB67" s="54" t="str">
        <f t="shared" si="9"/>
        <v/>
      </c>
      <c r="AC67" s="54" t="str">
        <f t="shared" si="9"/>
        <v/>
      </c>
      <c r="AD67" s="54" t="str">
        <f t="shared" si="9"/>
        <v/>
      </c>
      <c r="AE67" s="54" t="str">
        <f t="shared" si="9"/>
        <v/>
      </c>
      <c r="AF67" s="54" t="str">
        <f t="shared" si="9"/>
        <v/>
      </c>
      <c r="AG67" s="54" t="str">
        <f t="shared" si="9"/>
        <v/>
      </c>
      <c r="AH67" s="54" t="str">
        <f t="shared" si="9"/>
        <v/>
      </c>
      <c r="AI67" s="54" t="str">
        <f t="shared" si="9"/>
        <v/>
      </c>
      <c r="AJ67" s="54" t="str">
        <f t="shared" si="9"/>
        <v/>
      </c>
      <c r="AK67" s="54" t="str">
        <f t="shared" si="9"/>
        <v/>
      </c>
      <c r="AL67" s="54" t="str">
        <f t="shared" si="9"/>
        <v/>
      </c>
      <c r="AM67" s="54" t="str">
        <f t="shared" si="9"/>
        <v/>
      </c>
      <c r="AN67" s="54" t="str">
        <f t="shared" si="9"/>
        <v/>
      </c>
      <c r="AO67" s="54" t="str">
        <f t="shared" si="9"/>
        <v/>
      </c>
      <c r="AP67" s="54" t="str">
        <f t="shared" si="9"/>
        <v/>
      </c>
      <c r="AQ67" s="54" t="str">
        <f t="shared" si="9"/>
        <v/>
      </c>
    </row>
    <row r="68" spans="1:43" x14ac:dyDescent="0.25">
      <c r="A68" s="37" t="s">
        <v>106</v>
      </c>
      <c r="B68" s="48"/>
      <c r="C68" s="50"/>
      <c r="D68" s="21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</row>
    <row r="69" spans="1:43" x14ac:dyDescent="0.25">
      <c r="A69" s="159" t="s">
        <v>116</v>
      </c>
      <c r="C69" s="35"/>
      <c r="D69" s="21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</row>
    <row r="70" spans="1:43" x14ac:dyDescent="0.25">
      <c r="A70" s="159" t="s">
        <v>126</v>
      </c>
      <c r="C70" s="35"/>
      <c r="D70" s="21"/>
      <c r="E70" s="54" t="str">
        <f t="shared" ref="E70:AQ70" si="10">IFERROR(E68/E69,"")</f>
        <v/>
      </c>
      <c r="F70" s="54" t="str">
        <f t="shared" si="10"/>
        <v/>
      </c>
      <c r="G70" s="54" t="str">
        <f t="shared" si="10"/>
        <v/>
      </c>
      <c r="H70" s="54" t="str">
        <f t="shared" si="10"/>
        <v/>
      </c>
      <c r="I70" s="54" t="str">
        <f t="shared" si="10"/>
        <v/>
      </c>
      <c r="J70" s="54" t="str">
        <f t="shared" si="10"/>
        <v/>
      </c>
      <c r="K70" s="54" t="str">
        <f t="shared" si="10"/>
        <v/>
      </c>
      <c r="L70" s="54" t="str">
        <f t="shared" si="10"/>
        <v/>
      </c>
      <c r="M70" s="54" t="str">
        <f t="shared" si="10"/>
        <v/>
      </c>
      <c r="N70" s="54" t="str">
        <f t="shared" si="10"/>
        <v/>
      </c>
      <c r="O70" s="54" t="str">
        <f t="shared" si="10"/>
        <v/>
      </c>
      <c r="P70" s="54" t="str">
        <f t="shared" si="10"/>
        <v/>
      </c>
      <c r="Q70" s="54" t="str">
        <f t="shared" si="10"/>
        <v/>
      </c>
      <c r="R70" s="54" t="str">
        <f t="shared" si="10"/>
        <v/>
      </c>
      <c r="S70" s="54" t="str">
        <f t="shared" si="10"/>
        <v/>
      </c>
      <c r="T70" s="54" t="str">
        <f t="shared" si="10"/>
        <v/>
      </c>
      <c r="U70" s="54" t="str">
        <f t="shared" si="10"/>
        <v/>
      </c>
      <c r="V70" s="54" t="str">
        <f t="shared" si="10"/>
        <v/>
      </c>
      <c r="W70" s="54" t="str">
        <f t="shared" si="10"/>
        <v/>
      </c>
      <c r="X70" s="54" t="str">
        <f t="shared" si="10"/>
        <v/>
      </c>
      <c r="Y70" s="54" t="str">
        <f t="shared" si="10"/>
        <v/>
      </c>
      <c r="Z70" s="54" t="str">
        <f t="shared" si="10"/>
        <v/>
      </c>
      <c r="AA70" s="54" t="str">
        <f t="shared" si="10"/>
        <v/>
      </c>
      <c r="AB70" s="54" t="str">
        <f t="shared" si="10"/>
        <v/>
      </c>
      <c r="AC70" s="54" t="str">
        <f t="shared" si="10"/>
        <v/>
      </c>
      <c r="AD70" s="54" t="str">
        <f t="shared" si="10"/>
        <v/>
      </c>
      <c r="AE70" s="54" t="str">
        <f t="shared" si="10"/>
        <v/>
      </c>
      <c r="AF70" s="54" t="str">
        <f t="shared" si="10"/>
        <v/>
      </c>
      <c r="AG70" s="54" t="str">
        <f t="shared" si="10"/>
        <v/>
      </c>
      <c r="AH70" s="54" t="str">
        <f t="shared" si="10"/>
        <v/>
      </c>
      <c r="AI70" s="54" t="str">
        <f t="shared" si="10"/>
        <v/>
      </c>
      <c r="AJ70" s="54" t="str">
        <f t="shared" si="10"/>
        <v/>
      </c>
      <c r="AK70" s="54" t="str">
        <f t="shared" si="10"/>
        <v/>
      </c>
      <c r="AL70" s="54" t="str">
        <f t="shared" si="10"/>
        <v/>
      </c>
      <c r="AM70" s="54" t="str">
        <f t="shared" si="10"/>
        <v/>
      </c>
      <c r="AN70" s="54" t="str">
        <f t="shared" si="10"/>
        <v/>
      </c>
      <c r="AO70" s="54" t="str">
        <f t="shared" si="10"/>
        <v/>
      </c>
      <c r="AP70" s="54" t="str">
        <f t="shared" si="10"/>
        <v/>
      </c>
      <c r="AQ70" s="54" t="str">
        <f t="shared" si="10"/>
        <v/>
      </c>
    </row>
    <row r="71" spans="1:43" x14ac:dyDescent="0.25">
      <c r="A71" s="37" t="s">
        <v>107</v>
      </c>
      <c r="B71" s="48"/>
      <c r="C71" s="50"/>
      <c r="D71" s="21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</row>
    <row r="72" spans="1:43" x14ac:dyDescent="0.25">
      <c r="A72" s="159" t="s">
        <v>117</v>
      </c>
      <c r="C72" s="35"/>
      <c r="D72" s="21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</row>
    <row r="73" spans="1:43" x14ac:dyDescent="0.25">
      <c r="A73" s="159" t="s">
        <v>127</v>
      </c>
      <c r="C73" s="35"/>
      <c r="D73" s="21"/>
      <c r="E73" s="54" t="str">
        <f t="shared" ref="E73:AQ73" si="11">IFERROR(E71/E72,"")</f>
        <v/>
      </c>
      <c r="F73" s="54" t="str">
        <f t="shared" si="11"/>
        <v/>
      </c>
      <c r="G73" s="54" t="str">
        <f t="shared" si="11"/>
        <v/>
      </c>
      <c r="H73" s="54" t="str">
        <f t="shared" si="11"/>
        <v/>
      </c>
      <c r="I73" s="54" t="str">
        <f t="shared" si="11"/>
        <v/>
      </c>
      <c r="J73" s="54" t="str">
        <f t="shared" si="11"/>
        <v/>
      </c>
      <c r="K73" s="54" t="str">
        <f t="shared" si="11"/>
        <v/>
      </c>
      <c r="L73" s="54" t="str">
        <f t="shared" si="11"/>
        <v/>
      </c>
      <c r="M73" s="54" t="str">
        <f t="shared" si="11"/>
        <v/>
      </c>
      <c r="N73" s="54" t="str">
        <f t="shared" si="11"/>
        <v/>
      </c>
      <c r="O73" s="54" t="str">
        <f t="shared" si="11"/>
        <v/>
      </c>
      <c r="P73" s="54" t="str">
        <f t="shared" si="11"/>
        <v/>
      </c>
      <c r="Q73" s="54" t="str">
        <f t="shared" si="11"/>
        <v/>
      </c>
      <c r="R73" s="54" t="str">
        <f t="shared" si="11"/>
        <v/>
      </c>
      <c r="S73" s="54" t="str">
        <f t="shared" si="11"/>
        <v/>
      </c>
      <c r="T73" s="54" t="str">
        <f t="shared" si="11"/>
        <v/>
      </c>
      <c r="U73" s="54" t="str">
        <f t="shared" si="11"/>
        <v/>
      </c>
      <c r="V73" s="54" t="str">
        <f t="shared" si="11"/>
        <v/>
      </c>
      <c r="W73" s="54" t="str">
        <f t="shared" si="11"/>
        <v/>
      </c>
      <c r="X73" s="54" t="str">
        <f t="shared" si="11"/>
        <v/>
      </c>
      <c r="Y73" s="54" t="str">
        <f t="shared" si="11"/>
        <v/>
      </c>
      <c r="Z73" s="54" t="str">
        <f t="shared" si="11"/>
        <v/>
      </c>
      <c r="AA73" s="54" t="str">
        <f t="shared" si="11"/>
        <v/>
      </c>
      <c r="AB73" s="54" t="str">
        <f t="shared" si="11"/>
        <v/>
      </c>
      <c r="AC73" s="54" t="str">
        <f t="shared" si="11"/>
        <v/>
      </c>
      <c r="AD73" s="54" t="str">
        <f t="shared" si="11"/>
        <v/>
      </c>
      <c r="AE73" s="54" t="str">
        <f t="shared" si="11"/>
        <v/>
      </c>
      <c r="AF73" s="54" t="str">
        <f t="shared" si="11"/>
        <v/>
      </c>
      <c r="AG73" s="54" t="str">
        <f t="shared" si="11"/>
        <v/>
      </c>
      <c r="AH73" s="54" t="str">
        <f t="shared" si="11"/>
        <v/>
      </c>
      <c r="AI73" s="54" t="str">
        <f t="shared" si="11"/>
        <v/>
      </c>
      <c r="AJ73" s="54" t="str">
        <f t="shared" si="11"/>
        <v/>
      </c>
      <c r="AK73" s="54" t="str">
        <f t="shared" si="11"/>
        <v/>
      </c>
      <c r="AL73" s="54" t="str">
        <f t="shared" si="11"/>
        <v/>
      </c>
      <c r="AM73" s="54" t="str">
        <f t="shared" si="11"/>
        <v/>
      </c>
      <c r="AN73" s="54" t="str">
        <f t="shared" si="11"/>
        <v/>
      </c>
      <c r="AO73" s="54" t="str">
        <f t="shared" si="11"/>
        <v/>
      </c>
      <c r="AP73" s="54" t="str">
        <f t="shared" si="11"/>
        <v/>
      </c>
      <c r="AQ73" s="54" t="str">
        <f t="shared" si="11"/>
        <v/>
      </c>
    </row>
    <row r="74" spans="1:43" x14ac:dyDescent="0.25">
      <c r="A74" s="37" t="s">
        <v>108</v>
      </c>
      <c r="B74" s="48"/>
      <c r="C74" s="50"/>
      <c r="D74" s="21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</row>
    <row r="75" spans="1:43" x14ac:dyDescent="0.25">
      <c r="A75" s="159" t="s">
        <v>118</v>
      </c>
      <c r="C75" s="35"/>
      <c r="D75" s="21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</row>
    <row r="76" spans="1:43" x14ac:dyDescent="0.25">
      <c r="A76" s="159" t="s">
        <v>128</v>
      </c>
      <c r="C76" s="35"/>
      <c r="D76" s="21"/>
      <c r="E76" s="54" t="str">
        <f t="shared" ref="E76:AQ76" si="12">IFERROR(E74/E75,"")</f>
        <v/>
      </c>
      <c r="F76" s="54" t="str">
        <f t="shared" si="12"/>
        <v/>
      </c>
      <c r="G76" s="54" t="str">
        <f t="shared" si="12"/>
        <v/>
      </c>
      <c r="H76" s="54" t="str">
        <f t="shared" si="12"/>
        <v/>
      </c>
      <c r="I76" s="54" t="str">
        <f t="shared" si="12"/>
        <v/>
      </c>
      <c r="J76" s="54" t="str">
        <f t="shared" si="12"/>
        <v/>
      </c>
      <c r="K76" s="54" t="str">
        <f t="shared" si="12"/>
        <v/>
      </c>
      <c r="L76" s="54" t="str">
        <f t="shared" si="12"/>
        <v/>
      </c>
      <c r="M76" s="54" t="str">
        <f t="shared" si="12"/>
        <v/>
      </c>
      <c r="N76" s="54" t="str">
        <f t="shared" si="12"/>
        <v/>
      </c>
      <c r="O76" s="54" t="str">
        <f t="shared" si="12"/>
        <v/>
      </c>
      <c r="P76" s="54" t="str">
        <f t="shared" si="12"/>
        <v/>
      </c>
      <c r="Q76" s="54" t="str">
        <f t="shared" si="12"/>
        <v/>
      </c>
      <c r="R76" s="54" t="str">
        <f t="shared" si="12"/>
        <v/>
      </c>
      <c r="S76" s="54" t="str">
        <f t="shared" si="12"/>
        <v/>
      </c>
      <c r="T76" s="54" t="str">
        <f t="shared" si="12"/>
        <v/>
      </c>
      <c r="U76" s="54" t="str">
        <f t="shared" si="12"/>
        <v/>
      </c>
      <c r="V76" s="54" t="str">
        <f t="shared" si="12"/>
        <v/>
      </c>
      <c r="W76" s="54" t="str">
        <f t="shared" si="12"/>
        <v/>
      </c>
      <c r="X76" s="54" t="str">
        <f t="shared" si="12"/>
        <v/>
      </c>
      <c r="Y76" s="54" t="str">
        <f t="shared" si="12"/>
        <v/>
      </c>
      <c r="Z76" s="54" t="str">
        <f t="shared" si="12"/>
        <v/>
      </c>
      <c r="AA76" s="54" t="str">
        <f t="shared" si="12"/>
        <v/>
      </c>
      <c r="AB76" s="54" t="str">
        <f t="shared" si="12"/>
        <v/>
      </c>
      <c r="AC76" s="54" t="str">
        <f t="shared" si="12"/>
        <v/>
      </c>
      <c r="AD76" s="54" t="str">
        <f t="shared" si="12"/>
        <v/>
      </c>
      <c r="AE76" s="54" t="str">
        <f t="shared" si="12"/>
        <v/>
      </c>
      <c r="AF76" s="54" t="str">
        <f t="shared" si="12"/>
        <v/>
      </c>
      <c r="AG76" s="54" t="str">
        <f t="shared" si="12"/>
        <v/>
      </c>
      <c r="AH76" s="54" t="str">
        <f t="shared" si="12"/>
        <v/>
      </c>
      <c r="AI76" s="54" t="str">
        <f t="shared" si="12"/>
        <v/>
      </c>
      <c r="AJ76" s="54" t="str">
        <f t="shared" si="12"/>
        <v/>
      </c>
      <c r="AK76" s="54" t="str">
        <f t="shared" si="12"/>
        <v/>
      </c>
      <c r="AL76" s="54" t="str">
        <f t="shared" si="12"/>
        <v/>
      </c>
      <c r="AM76" s="54" t="str">
        <f t="shared" si="12"/>
        <v/>
      </c>
      <c r="AN76" s="54" t="str">
        <f t="shared" si="12"/>
        <v/>
      </c>
      <c r="AO76" s="54" t="str">
        <f t="shared" si="12"/>
        <v/>
      </c>
      <c r="AP76" s="54" t="str">
        <f t="shared" si="12"/>
        <v/>
      </c>
      <c r="AQ76" s="54" t="str">
        <f t="shared" si="12"/>
        <v/>
      </c>
    </row>
    <row r="77" spans="1:43" x14ac:dyDescent="0.25">
      <c r="A77" s="37" t="s">
        <v>109</v>
      </c>
      <c r="B77" s="48"/>
      <c r="C77" s="50"/>
      <c r="D77" s="21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</row>
    <row r="78" spans="1:43" x14ac:dyDescent="0.25">
      <c r="A78" s="159" t="s">
        <v>119</v>
      </c>
      <c r="C78" s="35"/>
      <c r="D78" s="21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</row>
    <row r="79" spans="1:43" x14ac:dyDescent="0.25">
      <c r="A79" s="159" t="s">
        <v>129</v>
      </c>
      <c r="C79" s="35"/>
      <c r="D79" s="21"/>
      <c r="E79" s="54" t="str">
        <f t="shared" ref="E79:AQ79" si="13">IFERROR(E77/E78,"")</f>
        <v/>
      </c>
      <c r="F79" s="54" t="str">
        <f t="shared" si="13"/>
        <v/>
      </c>
      <c r="G79" s="54" t="str">
        <f t="shared" si="13"/>
        <v/>
      </c>
      <c r="H79" s="54" t="str">
        <f t="shared" si="13"/>
        <v/>
      </c>
      <c r="I79" s="54" t="str">
        <f t="shared" si="13"/>
        <v/>
      </c>
      <c r="J79" s="54" t="str">
        <f t="shared" si="13"/>
        <v/>
      </c>
      <c r="K79" s="54" t="str">
        <f t="shared" si="13"/>
        <v/>
      </c>
      <c r="L79" s="54" t="str">
        <f t="shared" si="13"/>
        <v/>
      </c>
      <c r="M79" s="54" t="str">
        <f t="shared" si="13"/>
        <v/>
      </c>
      <c r="N79" s="54" t="str">
        <f t="shared" si="13"/>
        <v/>
      </c>
      <c r="O79" s="54" t="str">
        <f t="shared" si="13"/>
        <v/>
      </c>
      <c r="P79" s="54" t="str">
        <f t="shared" si="13"/>
        <v/>
      </c>
      <c r="Q79" s="54" t="str">
        <f t="shared" si="13"/>
        <v/>
      </c>
      <c r="R79" s="54" t="str">
        <f t="shared" si="13"/>
        <v/>
      </c>
      <c r="S79" s="54" t="str">
        <f t="shared" si="13"/>
        <v/>
      </c>
      <c r="T79" s="54" t="str">
        <f t="shared" si="13"/>
        <v/>
      </c>
      <c r="U79" s="54" t="str">
        <f t="shared" si="13"/>
        <v/>
      </c>
      <c r="V79" s="54" t="str">
        <f t="shared" si="13"/>
        <v/>
      </c>
      <c r="W79" s="54" t="str">
        <f t="shared" si="13"/>
        <v/>
      </c>
      <c r="X79" s="54" t="str">
        <f t="shared" si="13"/>
        <v/>
      </c>
      <c r="Y79" s="54" t="str">
        <f t="shared" si="13"/>
        <v/>
      </c>
      <c r="Z79" s="54" t="str">
        <f t="shared" si="13"/>
        <v/>
      </c>
      <c r="AA79" s="54" t="str">
        <f t="shared" si="13"/>
        <v/>
      </c>
      <c r="AB79" s="54" t="str">
        <f t="shared" si="13"/>
        <v/>
      </c>
      <c r="AC79" s="54" t="str">
        <f t="shared" si="13"/>
        <v/>
      </c>
      <c r="AD79" s="54" t="str">
        <f t="shared" si="13"/>
        <v/>
      </c>
      <c r="AE79" s="54" t="str">
        <f t="shared" si="13"/>
        <v/>
      </c>
      <c r="AF79" s="54" t="str">
        <f t="shared" si="13"/>
        <v/>
      </c>
      <c r="AG79" s="54" t="str">
        <f t="shared" si="13"/>
        <v/>
      </c>
      <c r="AH79" s="54" t="str">
        <f t="shared" si="13"/>
        <v/>
      </c>
      <c r="AI79" s="54" t="str">
        <f t="shared" si="13"/>
        <v/>
      </c>
      <c r="AJ79" s="54" t="str">
        <f t="shared" si="13"/>
        <v/>
      </c>
      <c r="AK79" s="54" t="str">
        <f t="shared" si="13"/>
        <v/>
      </c>
      <c r="AL79" s="54" t="str">
        <f t="shared" si="13"/>
        <v/>
      </c>
      <c r="AM79" s="54" t="str">
        <f t="shared" si="13"/>
        <v/>
      </c>
      <c r="AN79" s="54" t="str">
        <f t="shared" si="13"/>
        <v/>
      </c>
      <c r="AO79" s="54" t="str">
        <f t="shared" si="13"/>
        <v/>
      </c>
      <c r="AP79" s="54" t="str">
        <f t="shared" si="13"/>
        <v/>
      </c>
      <c r="AQ79" s="54" t="str">
        <f t="shared" si="13"/>
        <v/>
      </c>
    </row>
    <row r="80" spans="1:43" x14ac:dyDescent="0.25">
      <c r="A80" s="37" t="s">
        <v>110</v>
      </c>
      <c r="B80" s="48"/>
      <c r="C80" s="50"/>
      <c r="D80" s="21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</row>
    <row r="81" spans="1:43" x14ac:dyDescent="0.25">
      <c r="A81" s="159" t="s">
        <v>120</v>
      </c>
      <c r="D81" s="21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</row>
    <row r="82" spans="1:43" x14ac:dyDescent="0.25">
      <c r="A82" s="159" t="s">
        <v>130</v>
      </c>
      <c r="C82" s="3"/>
      <c r="D82" s="21"/>
      <c r="E82" s="54" t="str">
        <f t="shared" ref="E82:AQ82" si="14">IFERROR(E80/E81,"")</f>
        <v/>
      </c>
      <c r="F82" s="54" t="str">
        <f t="shared" si="14"/>
        <v/>
      </c>
      <c r="G82" s="54" t="str">
        <f t="shared" si="14"/>
        <v/>
      </c>
      <c r="H82" s="54" t="str">
        <f t="shared" si="14"/>
        <v/>
      </c>
      <c r="I82" s="54" t="str">
        <f t="shared" si="14"/>
        <v/>
      </c>
      <c r="J82" s="54" t="str">
        <f t="shared" si="14"/>
        <v/>
      </c>
      <c r="K82" s="54" t="str">
        <f t="shared" si="14"/>
        <v/>
      </c>
      <c r="L82" s="54" t="str">
        <f t="shared" si="14"/>
        <v/>
      </c>
      <c r="M82" s="54" t="str">
        <f t="shared" si="14"/>
        <v/>
      </c>
      <c r="N82" s="54" t="str">
        <f t="shared" si="14"/>
        <v/>
      </c>
      <c r="O82" s="54" t="str">
        <f t="shared" si="14"/>
        <v/>
      </c>
      <c r="P82" s="54" t="str">
        <f t="shared" si="14"/>
        <v/>
      </c>
      <c r="Q82" s="54" t="str">
        <f t="shared" si="14"/>
        <v/>
      </c>
      <c r="R82" s="54" t="str">
        <f t="shared" si="14"/>
        <v/>
      </c>
      <c r="S82" s="54" t="str">
        <f t="shared" si="14"/>
        <v/>
      </c>
      <c r="T82" s="54" t="str">
        <f t="shared" si="14"/>
        <v/>
      </c>
      <c r="U82" s="54" t="str">
        <f t="shared" si="14"/>
        <v/>
      </c>
      <c r="V82" s="54" t="str">
        <f t="shared" si="14"/>
        <v/>
      </c>
      <c r="W82" s="54" t="str">
        <f t="shared" si="14"/>
        <v/>
      </c>
      <c r="X82" s="54" t="str">
        <f t="shared" si="14"/>
        <v/>
      </c>
      <c r="Y82" s="54" t="str">
        <f t="shared" si="14"/>
        <v/>
      </c>
      <c r="Z82" s="54" t="str">
        <f t="shared" si="14"/>
        <v/>
      </c>
      <c r="AA82" s="54" t="str">
        <f t="shared" si="14"/>
        <v/>
      </c>
      <c r="AB82" s="54" t="str">
        <f t="shared" si="14"/>
        <v/>
      </c>
      <c r="AC82" s="54" t="str">
        <f t="shared" si="14"/>
        <v/>
      </c>
      <c r="AD82" s="54" t="str">
        <f t="shared" si="14"/>
        <v/>
      </c>
      <c r="AE82" s="54" t="str">
        <f t="shared" si="14"/>
        <v/>
      </c>
      <c r="AF82" s="54" t="str">
        <f t="shared" si="14"/>
        <v/>
      </c>
      <c r="AG82" s="54" t="str">
        <f t="shared" si="14"/>
        <v/>
      </c>
      <c r="AH82" s="54" t="str">
        <f t="shared" si="14"/>
        <v/>
      </c>
      <c r="AI82" s="54" t="str">
        <f t="shared" si="14"/>
        <v/>
      </c>
      <c r="AJ82" s="54" t="str">
        <f t="shared" si="14"/>
        <v/>
      </c>
      <c r="AK82" s="54" t="str">
        <f t="shared" si="14"/>
        <v/>
      </c>
      <c r="AL82" s="54" t="str">
        <f t="shared" si="14"/>
        <v/>
      </c>
      <c r="AM82" s="54" t="str">
        <f t="shared" si="14"/>
        <v/>
      </c>
      <c r="AN82" s="54" t="str">
        <f t="shared" si="14"/>
        <v/>
      </c>
      <c r="AO82" s="54" t="str">
        <f t="shared" si="14"/>
        <v/>
      </c>
      <c r="AP82" s="54" t="str">
        <f t="shared" si="14"/>
        <v/>
      </c>
      <c r="AQ82" s="54" t="str">
        <f t="shared" si="14"/>
        <v/>
      </c>
    </row>
    <row r="83" spans="1:43" x14ac:dyDescent="0.25">
      <c r="A83" s="37" t="s">
        <v>132</v>
      </c>
      <c r="B83" s="48"/>
      <c r="C83" s="21"/>
      <c r="D83" s="21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</row>
    <row r="84" spans="1:43" x14ac:dyDescent="0.25">
      <c r="A84" s="153" t="s">
        <v>131</v>
      </c>
      <c r="B84" s="38" t="str">
        <f>IF(SUM(E84:AQ84)=SUM(E47:AQ47,E50:AQ50,E53:AQ53,E56:AQ56,E59:AQ59,E62:AQ62,E65:AQ65,E68:AQ68,E71:AQ71,E74:AQ74,E77:AQ77,E80:AQ80,E83:AQ83),"součet v pořádku / sum is OK","součet paliva nesedí")</f>
        <v>součet v pořádku / sum is OK</v>
      </c>
      <c r="C84" s="39"/>
      <c r="D84" s="21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</row>
    <row r="85" spans="1:43" x14ac:dyDescent="0.25">
      <c r="A85" s="153"/>
      <c r="D85" s="21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</row>
    <row r="86" spans="1:43" x14ac:dyDescent="0.25">
      <c r="A86" s="156" t="s">
        <v>133</v>
      </c>
      <c r="D86" s="21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</row>
    <row r="87" spans="1:43" s="1" customFormat="1" x14ac:dyDescent="0.25">
      <c r="A87" s="153" t="s">
        <v>185</v>
      </c>
      <c r="C87" s="19"/>
      <c r="D87" s="2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</row>
    <row r="88" spans="1:43" s="1" customFormat="1" x14ac:dyDescent="0.25">
      <c r="A88" s="153"/>
      <c r="C88" s="19"/>
      <c r="D88" s="21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</row>
    <row r="89" spans="1:43" s="1" customFormat="1" x14ac:dyDescent="0.25">
      <c r="A89" s="153" t="s">
        <v>134</v>
      </c>
      <c r="B89" s="20" t="s">
        <v>170</v>
      </c>
      <c r="C89" s="19"/>
      <c r="D89" s="21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</row>
    <row r="90" spans="1:43" s="41" customFormat="1" x14ac:dyDescent="0.25">
      <c r="A90" s="160" t="s">
        <v>135</v>
      </c>
      <c r="B90" s="48"/>
      <c r="C90" s="40"/>
      <c r="D90" s="40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</row>
    <row r="91" spans="1:43" s="41" customFormat="1" x14ac:dyDescent="0.25">
      <c r="A91" s="160" t="s">
        <v>136</v>
      </c>
      <c r="B91" s="48"/>
      <c r="C91" s="40"/>
      <c r="D91" s="40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</row>
    <row r="92" spans="1:43" s="41" customFormat="1" x14ac:dyDescent="0.25">
      <c r="A92" s="160" t="s">
        <v>137</v>
      </c>
      <c r="B92" s="48"/>
      <c r="C92" s="40"/>
      <c r="D92" s="40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</row>
    <row r="93" spans="1:43" s="41" customFormat="1" x14ac:dyDescent="0.25">
      <c r="A93" s="160" t="s">
        <v>138</v>
      </c>
      <c r="B93" s="48"/>
      <c r="C93" s="40"/>
      <c r="D93" s="40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</row>
    <row r="94" spans="1:43" s="41" customFormat="1" x14ac:dyDescent="0.25">
      <c r="A94" s="160" t="s">
        <v>139</v>
      </c>
      <c r="B94" s="48"/>
      <c r="C94" s="40"/>
      <c r="D94" s="40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</row>
    <row r="95" spans="1:43" s="41" customFormat="1" x14ac:dyDescent="0.25">
      <c r="A95" s="160" t="s">
        <v>140</v>
      </c>
      <c r="B95" s="48"/>
      <c r="C95" s="40"/>
      <c r="D95" s="40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</row>
    <row r="96" spans="1:43" s="41" customFormat="1" x14ac:dyDescent="0.25">
      <c r="A96" s="160" t="s">
        <v>141</v>
      </c>
      <c r="B96" s="48"/>
      <c r="C96" s="40"/>
      <c r="D96" s="40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</row>
    <row r="97" spans="1:43" s="41" customFormat="1" x14ac:dyDescent="0.25">
      <c r="A97" s="160" t="s">
        <v>142</v>
      </c>
      <c r="B97" s="48"/>
      <c r="C97" s="40"/>
      <c r="D97" s="40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</row>
    <row r="98" spans="1:43" s="41" customFormat="1" x14ac:dyDescent="0.25">
      <c r="A98" s="160" t="s">
        <v>143</v>
      </c>
      <c r="B98" s="48"/>
      <c r="C98" s="40"/>
      <c r="D98" s="40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</row>
    <row r="99" spans="1:43" s="41" customFormat="1" x14ac:dyDescent="0.25">
      <c r="A99" s="160" t="s">
        <v>144</v>
      </c>
      <c r="B99" s="48"/>
      <c r="C99" s="40"/>
      <c r="D99" s="40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</row>
    <row r="100" spans="1:43" s="41" customFormat="1" x14ac:dyDescent="0.25">
      <c r="A100" s="160" t="s">
        <v>145</v>
      </c>
      <c r="B100" s="48"/>
      <c r="C100" s="40"/>
      <c r="D100" s="40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</row>
    <row r="101" spans="1:43" s="41" customFormat="1" x14ac:dyDescent="0.25">
      <c r="A101" s="160" t="s">
        <v>146</v>
      </c>
      <c r="B101" s="48"/>
      <c r="C101" s="40"/>
      <c r="D101" s="40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</row>
    <row r="102" spans="1:43" s="1" customFormat="1" ht="15" customHeight="1" x14ac:dyDescent="0.25">
      <c r="A102" s="161" t="s">
        <v>147</v>
      </c>
      <c r="B102" s="38" t="str">
        <f>IF(SUM(E102:AQ102)=SUM(E90:AQ101),"součet v pořádku / sum is OK","součet ostatní náklady nesedí")</f>
        <v>součet v pořádku / sum is OK</v>
      </c>
      <c r="C102" s="39"/>
      <c r="D102" s="21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</row>
    <row r="103" spans="1:43" x14ac:dyDescent="0.25">
      <c r="A103" s="22"/>
      <c r="D103" s="21"/>
      <c r="I103" s="42" t="s">
        <v>4</v>
      </c>
      <c r="J103" s="43">
        <v>1663003</v>
      </c>
      <c r="K103" s="25" t="s">
        <v>5</v>
      </c>
    </row>
    <row r="104" spans="1:43" x14ac:dyDescent="0.25">
      <c r="A104" s="153" t="s">
        <v>148</v>
      </c>
    </row>
    <row r="105" spans="1:43" s="1" customFormat="1" x14ac:dyDescent="0.25">
      <c r="A105" s="153" t="s">
        <v>149</v>
      </c>
      <c r="C105" s="19"/>
      <c r="D105" s="19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</row>
    <row r="106" spans="1:43" s="1" customFormat="1" x14ac:dyDescent="0.25">
      <c r="A106" s="153"/>
    </row>
    <row r="107" spans="1:43" s="1" customFormat="1" x14ac:dyDescent="0.25">
      <c r="A107" s="153" t="s">
        <v>150</v>
      </c>
      <c r="C107" s="19"/>
      <c r="D107" s="19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</row>
    <row r="108" spans="1:43" x14ac:dyDescent="0.25">
      <c r="A108" s="22"/>
      <c r="E108" s="44"/>
    </row>
    <row r="109" spans="1:43" x14ac:dyDescent="0.25">
      <c r="A109" s="153" t="s">
        <v>151</v>
      </c>
      <c r="B109" s="20" t="s">
        <v>171</v>
      </c>
    </row>
    <row r="110" spans="1:43" s="41" customFormat="1" x14ac:dyDescent="0.25">
      <c r="A110" s="160" t="s">
        <v>152</v>
      </c>
      <c r="B110" s="48"/>
      <c r="C110" s="40"/>
      <c r="D110" s="40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</row>
    <row r="111" spans="1:43" s="41" customFormat="1" x14ac:dyDescent="0.25">
      <c r="A111" s="160" t="s">
        <v>154</v>
      </c>
      <c r="B111" s="48"/>
      <c r="C111" s="40"/>
      <c r="D111" s="40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</row>
    <row r="112" spans="1:43" s="41" customFormat="1" x14ac:dyDescent="0.25">
      <c r="A112" s="160" t="s">
        <v>155</v>
      </c>
      <c r="B112" s="48"/>
      <c r="C112" s="40"/>
      <c r="D112" s="40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</row>
    <row r="113" spans="1:43" s="41" customFormat="1" x14ac:dyDescent="0.25">
      <c r="A113" s="160" t="s">
        <v>156</v>
      </c>
      <c r="B113" s="48"/>
      <c r="C113" s="40"/>
      <c r="D113" s="40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</row>
    <row r="114" spans="1:43" s="41" customFormat="1" x14ac:dyDescent="0.25">
      <c r="A114" s="160" t="s">
        <v>157</v>
      </c>
      <c r="B114" s="48"/>
      <c r="C114" s="40"/>
      <c r="D114" s="40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</row>
    <row r="115" spans="1:43" s="41" customFormat="1" x14ac:dyDescent="0.25">
      <c r="A115" s="160" t="s">
        <v>158</v>
      </c>
      <c r="B115" s="48"/>
      <c r="C115" s="40"/>
      <c r="D115" s="40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</row>
    <row r="116" spans="1:43" s="41" customFormat="1" x14ac:dyDescent="0.25">
      <c r="A116" s="160" t="s">
        <v>159</v>
      </c>
      <c r="B116" s="48"/>
      <c r="C116" s="40"/>
      <c r="D116" s="40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</row>
    <row r="117" spans="1:43" s="41" customFormat="1" x14ac:dyDescent="0.25">
      <c r="A117" s="160" t="s">
        <v>160</v>
      </c>
      <c r="B117" s="48"/>
      <c r="C117" s="40"/>
      <c r="D117" s="40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</row>
    <row r="118" spans="1:43" s="41" customFormat="1" x14ac:dyDescent="0.25">
      <c r="A118" s="160" t="s">
        <v>161</v>
      </c>
      <c r="B118" s="48"/>
      <c r="C118" s="40"/>
      <c r="D118" s="40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</row>
    <row r="119" spans="1:43" s="41" customFormat="1" x14ac:dyDescent="0.25">
      <c r="A119" s="160" t="s">
        <v>162</v>
      </c>
      <c r="B119" s="48"/>
      <c r="C119" s="40"/>
      <c r="D119" s="40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</row>
    <row r="120" spans="1:43" s="41" customFormat="1" x14ac:dyDescent="0.25">
      <c r="A120" s="160" t="s">
        <v>163</v>
      </c>
      <c r="B120" s="48"/>
      <c r="C120" s="40"/>
      <c r="D120" s="40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</row>
    <row r="121" spans="1:43" s="41" customFormat="1" x14ac:dyDescent="0.25">
      <c r="A121" s="160" t="s">
        <v>164</v>
      </c>
      <c r="B121" s="48"/>
      <c r="C121" s="40"/>
      <c r="D121" s="40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</row>
    <row r="122" spans="1:43" s="1" customFormat="1" x14ac:dyDescent="0.25">
      <c r="A122" s="153" t="s">
        <v>153</v>
      </c>
      <c r="B122" s="45" t="str">
        <f>IF(SUM(E122:AQ122)=SUM(E110:AQ121),"součet v pořádku / sum is OK","součet ostatní tržby nesedí")</f>
        <v>součet v pořádku / sum is OK</v>
      </c>
      <c r="C122" s="19"/>
      <c r="D122" s="19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</row>
    <row r="123" spans="1:43" x14ac:dyDescent="0.25"/>
    <row r="125" spans="1:43" x14ac:dyDescent="0.25"/>
    <row r="126" spans="1:43" x14ac:dyDescent="0.25"/>
    <row r="127" spans="1:43" x14ac:dyDescent="0.25"/>
    <row r="128" spans="1:43" x14ac:dyDescent="0.25"/>
    <row r="129" spans="1:1" x14ac:dyDescent="0.25"/>
    <row r="130" spans="1:1" x14ac:dyDescent="0.25"/>
    <row r="131" spans="1:1" x14ac:dyDescent="0.25"/>
    <row r="132" spans="1:1" hidden="1" x14ac:dyDescent="0.25">
      <c r="A132" s="46"/>
    </row>
    <row r="133" spans="1:1" hidden="1" x14ac:dyDescent="0.25">
      <c r="A133" s="46"/>
    </row>
    <row r="134" spans="1:1" hidden="1" x14ac:dyDescent="0.25">
      <c r="A134" s="46"/>
    </row>
    <row r="135" spans="1:1" x14ac:dyDescent="0.25"/>
    <row r="136" spans="1:1" x14ac:dyDescent="0.25"/>
    <row r="137" spans="1:1" x14ac:dyDescent="0.25"/>
    <row r="138" spans="1:1" x14ac:dyDescent="0.25"/>
    <row r="139" spans="1:1" x14ac:dyDescent="0.25"/>
    <row r="140" spans="1:1" x14ac:dyDescent="0.25"/>
  </sheetData>
  <sheetProtection password="CEC2" sheet="1" insertRows="0"/>
  <mergeCells count="6">
    <mergeCell ref="A1:A3"/>
    <mergeCell ref="D1:I1"/>
    <mergeCell ref="D2:I2"/>
    <mergeCell ref="D3:I3"/>
    <mergeCell ref="D4:I4"/>
    <mergeCell ref="A4:A5"/>
  </mergeCells>
  <conditionalFormatting sqref="E53:AQ54 E50:AQ51 E56:AQ57 E77:AQ78 E80:AQ81 E70:AQ70 E84:AQ84 E86:AQ87 E105:AQ105 E47:AQ48 E110:AQ114 E122:AQ122 E99:AQ99 E14:AQ14">
    <cfRule type="expression" dxfId="61" priority="41">
      <formula>E$13=0</formula>
    </cfRule>
  </conditionalFormatting>
  <conditionalFormatting sqref="E33:AQ33">
    <cfRule type="expression" dxfId="60" priority="42">
      <formula>$B$32=0</formula>
    </cfRule>
  </conditionalFormatting>
  <conditionalFormatting sqref="E43:AQ43">
    <cfRule type="expression" dxfId="59" priority="40">
      <formula>E$12=1</formula>
    </cfRule>
  </conditionalFormatting>
  <conditionalFormatting sqref="E102:AQ102">
    <cfRule type="expression" dxfId="58" priority="39">
      <formula>E$13=0</formula>
    </cfRule>
  </conditionalFormatting>
  <conditionalFormatting sqref="E107:AQ107">
    <cfRule type="expression" dxfId="57" priority="38">
      <formula>E$13=0</formula>
    </cfRule>
  </conditionalFormatting>
  <conditionalFormatting sqref="E119:AQ119">
    <cfRule type="expression" dxfId="56" priority="37">
      <formula>E$13=0</formula>
    </cfRule>
  </conditionalFormatting>
  <conditionalFormatting sqref="E83:AQ83">
    <cfRule type="expression" dxfId="55" priority="36">
      <formula>E$13=0</formula>
    </cfRule>
  </conditionalFormatting>
  <conditionalFormatting sqref="E49:AQ49">
    <cfRule type="expression" dxfId="54" priority="35">
      <formula>E$13=0</formula>
    </cfRule>
  </conditionalFormatting>
  <conditionalFormatting sqref="E52:AQ52">
    <cfRule type="expression" dxfId="53" priority="34">
      <formula>E$13=0</formula>
    </cfRule>
  </conditionalFormatting>
  <conditionalFormatting sqref="E55:AQ55">
    <cfRule type="expression" dxfId="52" priority="33">
      <formula>E$13=0</formula>
    </cfRule>
  </conditionalFormatting>
  <conditionalFormatting sqref="E58:AQ58">
    <cfRule type="expression" dxfId="51" priority="32">
      <formula>E$13=0</formula>
    </cfRule>
  </conditionalFormatting>
  <conditionalFormatting sqref="E79:AQ79">
    <cfRule type="expression" dxfId="50" priority="31">
      <formula>E$13=0</formula>
    </cfRule>
  </conditionalFormatting>
  <conditionalFormatting sqref="E82:AQ82">
    <cfRule type="expression" dxfId="49" priority="30">
      <formula>E$13=0</formula>
    </cfRule>
  </conditionalFormatting>
  <conditionalFormatting sqref="E90:AQ94">
    <cfRule type="expression" dxfId="48" priority="29">
      <formula>E$13=0</formula>
    </cfRule>
  </conditionalFormatting>
  <conditionalFormatting sqref="E59:AQ60">
    <cfRule type="expression" dxfId="47" priority="28">
      <formula>E$13=0</formula>
    </cfRule>
  </conditionalFormatting>
  <conditionalFormatting sqref="E61:AQ61">
    <cfRule type="expression" dxfId="46" priority="27">
      <formula>E$13=0</formula>
    </cfRule>
  </conditionalFormatting>
  <conditionalFormatting sqref="E62:AQ63">
    <cfRule type="expression" dxfId="45" priority="26">
      <formula>E$13=0</formula>
    </cfRule>
  </conditionalFormatting>
  <conditionalFormatting sqref="E64:AQ64">
    <cfRule type="expression" dxfId="44" priority="25">
      <formula>E$13=0</formula>
    </cfRule>
  </conditionalFormatting>
  <conditionalFormatting sqref="E65:AQ66">
    <cfRule type="expression" dxfId="43" priority="24">
      <formula>E$13=0</formula>
    </cfRule>
  </conditionalFormatting>
  <conditionalFormatting sqref="E67:AQ67">
    <cfRule type="expression" dxfId="42" priority="23">
      <formula>E$13=0</formula>
    </cfRule>
  </conditionalFormatting>
  <conditionalFormatting sqref="E68:AQ69">
    <cfRule type="expression" dxfId="41" priority="22">
      <formula>E$13=0</formula>
    </cfRule>
  </conditionalFormatting>
  <conditionalFormatting sqref="E73:AQ73">
    <cfRule type="expression" dxfId="40" priority="21">
      <formula>E$13=0</formula>
    </cfRule>
  </conditionalFormatting>
  <conditionalFormatting sqref="E71:AQ72">
    <cfRule type="expression" dxfId="39" priority="20">
      <formula>E$13=0</formula>
    </cfRule>
  </conditionalFormatting>
  <conditionalFormatting sqref="E76:AQ76">
    <cfRule type="expression" dxfId="38" priority="19">
      <formula>E$13=0</formula>
    </cfRule>
  </conditionalFormatting>
  <conditionalFormatting sqref="E74:AQ75">
    <cfRule type="expression" dxfId="37" priority="18">
      <formula>E$13=0</formula>
    </cfRule>
  </conditionalFormatting>
  <conditionalFormatting sqref="E95:AQ95">
    <cfRule type="expression" dxfId="36" priority="17">
      <formula>E$13=0</formula>
    </cfRule>
  </conditionalFormatting>
  <conditionalFormatting sqref="E96:AQ96">
    <cfRule type="expression" dxfId="35" priority="16">
      <formula>E$13=0</formula>
    </cfRule>
  </conditionalFormatting>
  <conditionalFormatting sqref="E97:AQ97">
    <cfRule type="expression" dxfId="34" priority="15">
      <formula>E$13=0</formula>
    </cfRule>
  </conditionalFormatting>
  <conditionalFormatting sqref="E98:AQ98">
    <cfRule type="expression" dxfId="33" priority="14">
      <formula>E$13=0</formula>
    </cfRule>
  </conditionalFormatting>
  <conditionalFormatting sqref="E115:AQ115">
    <cfRule type="expression" dxfId="32" priority="13">
      <formula>E$13=0</formula>
    </cfRule>
  </conditionalFormatting>
  <conditionalFormatting sqref="E116:AQ116">
    <cfRule type="expression" dxfId="31" priority="12">
      <formula>E$13=0</formula>
    </cfRule>
  </conditionalFormatting>
  <conditionalFormatting sqref="E117:AQ117">
    <cfRule type="expression" dxfId="30" priority="11">
      <formula>E$13=0</formula>
    </cfRule>
  </conditionalFormatting>
  <conditionalFormatting sqref="E118:AQ118">
    <cfRule type="expression" dxfId="29" priority="10">
      <formula>E$13=0</formula>
    </cfRule>
  </conditionalFormatting>
  <conditionalFormatting sqref="E100:AQ100">
    <cfRule type="expression" dxfId="28" priority="4">
      <formula>E$13=0</formula>
    </cfRule>
  </conditionalFormatting>
  <conditionalFormatting sqref="E101:AQ101">
    <cfRule type="expression" dxfId="27" priority="3">
      <formula>E$13=0</formula>
    </cfRule>
  </conditionalFormatting>
  <conditionalFormatting sqref="E120:AQ120">
    <cfRule type="expression" dxfId="26" priority="2">
      <formula>E$13=0</formula>
    </cfRule>
  </conditionalFormatting>
  <conditionalFormatting sqref="E121:AQ121">
    <cfRule type="expression" dxfId="25" priority="1">
      <formula>E$13=0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07"/>
  <sheetViews>
    <sheetView showGridLines="0" zoomScale="80" zoomScaleNormal="80" workbookViewId="0">
      <pane ySplit="1" topLeftCell="A2" activePane="bottomLeft" state="frozen"/>
      <selection activeCell="K32" sqref="K32"/>
      <selection pane="bottomLeft" activeCell="H45" sqref="H45"/>
    </sheetView>
  </sheetViews>
  <sheetFormatPr defaultColWidth="0" defaultRowHeight="15" x14ac:dyDescent="0.25"/>
  <cols>
    <col min="1" max="1" width="3" style="124" customWidth="1"/>
    <col min="2" max="2" width="57.140625" style="124" customWidth="1"/>
    <col min="3" max="3" width="10.7109375" style="124" bestFit="1" customWidth="1"/>
    <col min="4" max="4" width="18.5703125" style="124" customWidth="1"/>
    <col min="5" max="5" width="3.28515625" style="124" customWidth="1"/>
    <col min="6" max="25" width="10.42578125" style="124" customWidth="1"/>
    <col min="26" max="44" width="9.140625" style="124" customWidth="1"/>
    <col min="45" max="45" width="3.42578125" style="124" customWidth="1"/>
    <col min="46" max="16384" width="9.140625" style="124" hidden="1"/>
  </cols>
  <sheetData>
    <row r="1" spans="1:45" s="3" customFormat="1" x14ac:dyDescent="0.25">
      <c r="B1" s="55" t="s">
        <v>176</v>
      </c>
      <c r="C1" s="56"/>
      <c r="D1" s="56"/>
      <c r="E1" s="57"/>
      <c r="F1" s="58">
        <f>'Investment Scenario'!E12</f>
        <v>0</v>
      </c>
      <c r="G1" s="58">
        <f>'Investment Scenario'!F12</f>
        <v>1</v>
      </c>
      <c r="H1" s="58">
        <f>'Investment Scenario'!G12</f>
        <v>2</v>
      </c>
      <c r="I1" s="58">
        <f>'Investment Scenario'!H12</f>
        <v>3</v>
      </c>
      <c r="J1" s="58">
        <f>'Investment Scenario'!I12</f>
        <v>4</v>
      </c>
      <c r="K1" s="58">
        <f>'Investment Scenario'!J12</f>
        <v>5</v>
      </c>
      <c r="L1" s="58">
        <f>'Investment Scenario'!K12</f>
        <v>6</v>
      </c>
      <c r="M1" s="58">
        <f>'Investment Scenario'!L12</f>
        <v>7</v>
      </c>
      <c r="N1" s="58">
        <f>'Investment Scenario'!M12</f>
        <v>8</v>
      </c>
      <c r="O1" s="58">
        <f>'Investment Scenario'!N12</f>
        <v>9</v>
      </c>
      <c r="P1" s="58">
        <f>'Investment Scenario'!O12</f>
        <v>10</v>
      </c>
      <c r="Q1" s="58">
        <f>'Investment Scenario'!P12</f>
        <v>11</v>
      </c>
      <c r="R1" s="58">
        <f>'Investment Scenario'!Q12</f>
        <v>12</v>
      </c>
      <c r="S1" s="58">
        <f>'Investment Scenario'!R12</f>
        <v>13</v>
      </c>
      <c r="T1" s="58">
        <f>'Investment Scenario'!S12</f>
        <v>14</v>
      </c>
      <c r="U1" s="58">
        <f>'Investment Scenario'!T12</f>
        <v>15</v>
      </c>
      <c r="V1" s="58">
        <f>'Investment Scenario'!U12</f>
        <v>16</v>
      </c>
      <c r="W1" s="58">
        <f>'Investment Scenario'!V12</f>
        <v>17</v>
      </c>
      <c r="X1" s="58">
        <f>'Investment Scenario'!W12</f>
        <v>18</v>
      </c>
      <c r="Y1" s="58">
        <f>'Investment Scenario'!X12</f>
        <v>19</v>
      </c>
      <c r="Z1" s="58">
        <f>'Investment Scenario'!Y12</f>
        <v>20</v>
      </c>
      <c r="AA1" s="58">
        <f>'Investment Scenario'!Z12</f>
        <v>21</v>
      </c>
      <c r="AB1" s="58">
        <f>'Investment Scenario'!AA12</f>
        <v>22</v>
      </c>
      <c r="AC1" s="58">
        <f>'Investment Scenario'!AB12</f>
        <v>23</v>
      </c>
      <c r="AD1" s="58">
        <f>'Investment Scenario'!AC12</f>
        <v>24</v>
      </c>
      <c r="AE1" s="58">
        <f>'Investment Scenario'!AD12</f>
        <v>25</v>
      </c>
      <c r="AF1" s="58">
        <f>'Investment Scenario'!AE12</f>
        <v>26</v>
      </c>
      <c r="AG1" s="58">
        <f>'Investment Scenario'!AF12</f>
        <v>27</v>
      </c>
      <c r="AH1" s="58">
        <f>'Investment Scenario'!AG12</f>
        <v>28</v>
      </c>
      <c r="AI1" s="58">
        <f>'Investment Scenario'!AH12</f>
        <v>29</v>
      </c>
      <c r="AJ1" s="58">
        <f>'Investment Scenario'!AI12</f>
        <v>30</v>
      </c>
      <c r="AK1" s="58">
        <f>'Investment Scenario'!AJ12</f>
        <v>31</v>
      </c>
      <c r="AL1" s="58">
        <f>'Investment Scenario'!AK12</f>
        <v>32</v>
      </c>
      <c r="AM1" s="58">
        <f>'Investment Scenario'!AL12</f>
        <v>33</v>
      </c>
      <c r="AN1" s="58">
        <f>'Investment Scenario'!AM12</f>
        <v>34</v>
      </c>
      <c r="AO1" s="58">
        <f>'Investment Scenario'!AN12</f>
        <v>35</v>
      </c>
      <c r="AP1" s="58">
        <f>'Investment Scenario'!AO12</f>
        <v>36</v>
      </c>
      <c r="AQ1" s="58">
        <f>'Investment Scenario'!AP12</f>
        <v>37</v>
      </c>
      <c r="AR1" s="58">
        <f>'Investment Scenario'!AQ12</f>
        <v>38</v>
      </c>
    </row>
    <row r="2" spans="1:45" s="3" customFormat="1" x14ac:dyDescent="0.25">
      <c r="B2" s="59"/>
      <c r="C2" s="60"/>
      <c r="D2" s="60"/>
      <c r="E2" s="1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</row>
    <row r="3" spans="1:45" s="3" customFormat="1" x14ac:dyDescent="0.25">
      <c r="A3" s="60"/>
      <c r="B3" s="62" t="s">
        <v>6</v>
      </c>
      <c r="C3" s="63" t="s">
        <v>177</v>
      </c>
      <c r="D3" s="64"/>
      <c r="E3" s="65"/>
      <c r="F3" s="5"/>
      <c r="G3" s="5">
        <f>'Investment Scenario'!F14</f>
        <v>0</v>
      </c>
      <c r="H3" s="5">
        <f>'Investment Scenario'!G14</f>
        <v>0</v>
      </c>
      <c r="I3" s="5">
        <f>'Investment Scenario'!H14</f>
        <v>0</v>
      </c>
      <c r="J3" s="5">
        <f>'Investment Scenario'!I14</f>
        <v>0</v>
      </c>
      <c r="K3" s="5">
        <f>'Investment Scenario'!J14</f>
        <v>0</v>
      </c>
      <c r="L3" s="5">
        <f>'Investment Scenario'!K14</f>
        <v>0</v>
      </c>
      <c r="M3" s="5">
        <f>'Investment Scenario'!L14</f>
        <v>0</v>
      </c>
      <c r="N3" s="5">
        <f>'Investment Scenario'!M14</f>
        <v>0</v>
      </c>
      <c r="O3" s="5">
        <f>'Investment Scenario'!N14</f>
        <v>0</v>
      </c>
      <c r="P3" s="5">
        <f>'Investment Scenario'!O14</f>
        <v>0</v>
      </c>
      <c r="Q3" s="5">
        <f>'Investment Scenario'!P14</f>
        <v>0</v>
      </c>
      <c r="R3" s="5">
        <f>'Investment Scenario'!Q14</f>
        <v>0</v>
      </c>
      <c r="S3" s="5">
        <f>'Investment Scenario'!R14</f>
        <v>0</v>
      </c>
      <c r="T3" s="5">
        <f>'Investment Scenario'!S14</f>
        <v>0</v>
      </c>
      <c r="U3" s="5">
        <f>'Investment Scenario'!T14</f>
        <v>0</v>
      </c>
      <c r="V3" s="5">
        <f>'Investment Scenario'!U14</f>
        <v>0</v>
      </c>
      <c r="W3" s="5">
        <f>'Investment Scenario'!V14</f>
        <v>0</v>
      </c>
      <c r="X3" s="5">
        <f>'Investment Scenario'!W14</f>
        <v>0</v>
      </c>
      <c r="Y3" s="5">
        <f>'Investment Scenario'!X14</f>
        <v>0</v>
      </c>
      <c r="Z3" s="5">
        <f>'Investment Scenario'!Y14</f>
        <v>0</v>
      </c>
      <c r="AA3" s="5">
        <f>'Investment Scenario'!Z14</f>
        <v>0</v>
      </c>
      <c r="AB3" s="5">
        <f>'Investment Scenario'!AA14</f>
        <v>0</v>
      </c>
      <c r="AC3" s="5">
        <f>'Investment Scenario'!AB14</f>
        <v>0</v>
      </c>
      <c r="AD3" s="5">
        <f>'Investment Scenario'!AC14</f>
        <v>0</v>
      </c>
      <c r="AE3" s="5">
        <f>'Investment Scenario'!AD14</f>
        <v>0</v>
      </c>
      <c r="AF3" s="5">
        <f>'Investment Scenario'!AE14</f>
        <v>0</v>
      </c>
      <c r="AG3" s="5">
        <f>'Investment Scenario'!AF14</f>
        <v>0</v>
      </c>
      <c r="AH3" s="5">
        <f>'Investment Scenario'!AG14</f>
        <v>0</v>
      </c>
      <c r="AI3" s="5">
        <f>'Investment Scenario'!AH14</f>
        <v>0</v>
      </c>
      <c r="AJ3" s="5">
        <f>'Investment Scenario'!AI14</f>
        <v>0</v>
      </c>
      <c r="AK3" s="5">
        <f>'Investment Scenario'!AJ14</f>
        <v>0</v>
      </c>
      <c r="AL3" s="5">
        <f>'Investment Scenario'!AK14</f>
        <v>0</v>
      </c>
      <c r="AM3" s="5">
        <f>'Investment Scenario'!AL14</f>
        <v>0</v>
      </c>
      <c r="AN3" s="5">
        <f>'Investment Scenario'!AM14</f>
        <v>0</v>
      </c>
      <c r="AO3" s="5">
        <f>'Investment Scenario'!AN14</f>
        <v>0</v>
      </c>
      <c r="AP3" s="5">
        <f>'Investment Scenario'!AO14</f>
        <v>0</v>
      </c>
      <c r="AQ3" s="5">
        <f>'Investment Scenario'!AP14</f>
        <v>0</v>
      </c>
      <c r="AR3" s="5">
        <f>'Investment Scenario'!AQ14</f>
        <v>0</v>
      </c>
      <c r="AS3" s="41"/>
    </row>
    <row r="4" spans="1:45" s="10" customFormat="1" x14ac:dyDescent="0.25">
      <c r="A4" s="13"/>
      <c r="B4" s="13"/>
      <c r="C4" s="13"/>
      <c r="D4" s="13"/>
      <c r="E4" s="13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45" s="3" customFormat="1" x14ac:dyDescent="0.25">
      <c r="A5" s="60"/>
      <c r="B5" s="64" t="s">
        <v>8</v>
      </c>
      <c r="C5" s="63" t="s">
        <v>9</v>
      </c>
      <c r="D5" s="64"/>
      <c r="E5" s="65"/>
      <c r="F5" s="5" t="str">
        <f>IF(F$3&gt;0,F6*3.6,"")</f>
        <v/>
      </c>
      <c r="G5" s="5" t="str">
        <f t="shared" ref="G5:J5" si="0">IF(G$3&gt;0,G6*3.6,"")</f>
        <v/>
      </c>
      <c r="H5" s="5" t="str">
        <f t="shared" si="0"/>
        <v/>
      </c>
      <c r="I5" s="5" t="str">
        <f>IF(I$3&gt;0,I6*3.6,"")</f>
        <v/>
      </c>
      <c r="J5" s="5" t="str">
        <f t="shared" si="0"/>
        <v/>
      </c>
      <c r="K5" s="5" t="str">
        <f>IF(K$3&gt;0,K6*3.6,"")</f>
        <v/>
      </c>
      <c r="L5" s="5" t="str">
        <f t="shared" ref="L5:AR5" si="1">IF(L$3&gt;0,L6*3.6,"")</f>
        <v/>
      </c>
      <c r="M5" s="5" t="str">
        <f t="shared" si="1"/>
        <v/>
      </c>
      <c r="N5" s="5" t="str">
        <f t="shared" si="1"/>
        <v/>
      </c>
      <c r="O5" s="5" t="str">
        <f t="shared" si="1"/>
        <v/>
      </c>
      <c r="P5" s="5" t="str">
        <f t="shared" si="1"/>
        <v/>
      </c>
      <c r="Q5" s="5" t="str">
        <f t="shared" si="1"/>
        <v/>
      </c>
      <c r="R5" s="5" t="str">
        <f t="shared" si="1"/>
        <v/>
      </c>
      <c r="S5" s="5" t="str">
        <f t="shared" si="1"/>
        <v/>
      </c>
      <c r="T5" s="5" t="str">
        <f t="shared" si="1"/>
        <v/>
      </c>
      <c r="U5" s="5" t="str">
        <f t="shared" si="1"/>
        <v/>
      </c>
      <c r="V5" s="5" t="str">
        <f t="shared" si="1"/>
        <v/>
      </c>
      <c r="W5" s="5" t="str">
        <f t="shared" si="1"/>
        <v/>
      </c>
      <c r="X5" s="5" t="str">
        <f t="shared" si="1"/>
        <v/>
      </c>
      <c r="Y5" s="5" t="str">
        <f t="shared" si="1"/>
        <v/>
      </c>
      <c r="Z5" s="5" t="str">
        <f t="shared" si="1"/>
        <v/>
      </c>
      <c r="AA5" s="5" t="str">
        <f t="shared" si="1"/>
        <v/>
      </c>
      <c r="AB5" s="5" t="str">
        <f t="shared" si="1"/>
        <v/>
      </c>
      <c r="AC5" s="5" t="str">
        <f t="shared" si="1"/>
        <v/>
      </c>
      <c r="AD5" s="5" t="str">
        <f t="shared" si="1"/>
        <v/>
      </c>
      <c r="AE5" s="5" t="str">
        <f t="shared" si="1"/>
        <v/>
      </c>
      <c r="AF5" s="5" t="str">
        <f t="shared" si="1"/>
        <v/>
      </c>
      <c r="AG5" s="5" t="str">
        <f t="shared" si="1"/>
        <v/>
      </c>
      <c r="AH5" s="5" t="str">
        <f t="shared" si="1"/>
        <v/>
      </c>
      <c r="AI5" s="5" t="str">
        <f t="shared" si="1"/>
        <v/>
      </c>
      <c r="AJ5" s="5" t="str">
        <f t="shared" si="1"/>
        <v/>
      </c>
      <c r="AK5" s="5" t="str">
        <f t="shared" si="1"/>
        <v/>
      </c>
      <c r="AL5" s="5" t="str">
        <f t="shared" si="1"/>
        <v/>
      </c>
      <c r="AM5" s="5" t="str">
        <f t="shared" si="1"/>
        <v/>
      </c>
      <c r="AN5" s="5" t="str">
        <f t="shared" si="1"/>
        <v/>
      </c>
      <c r="AO5" s="5" t="str">
        <f t="shared" si="1"/>
        <v/>
      </c>
      <c r="AP5" s="5" t="str">
        <f t="shared" si="1"/>
        <v/>
      </c>
      <c r="AQ5" s="5" t="str">
        <f t="shared" si="1"/>
        <v/>
      </c>
      <c r="AR5" s="5" t="str">
        <f t="shared" si="1"/>
        <v/>
      </c>
      <c r="AS5" s="41"/>
    </row>
    <row r="6" spans="1:45" s="3" customFormat="1" x14ac:dyDescent="0.25">
      <c r="B6" s="3" t="s">
        <v>8</v>
      </c>
      <c r="C6" s="66" t="s">
        <v>10</v>
      </c>
      <c r="D6" s="67"/>
      <c r="E6" s="68"/>
      <c r="F6" s="4" t="str">
        <f>IF(F$3&gt;0,'Investment Scenario'!$B$28,"")</f>
        <v/>
      </c>
      <c r="G6" s="4" t="str">
        <f>IF(G$3&gt;0,'Investment Scenario'!$B$28,"")</f>
        <v/>
      </c>
      <c r="H6" s="4" t="str">
        <f>IF(H$3&gt;0,'Investment Scenario'!$B$28,"")</f>
        <v/>
      </c>
      <c r="I6" s="4" t="str">
        <f>IF(I$3&gt;0,'Investment Scenario'!$B$28,"")</f>
        <v/>
      </c>
      <c r="J6" s="4" t="str">
        <f>IF(J$3&gt;0,'Investment Scenario'!$B$28,"")</f>
        <v/>
      </c>
      <c r="K6" s="4" t="str">
        <f>IF(K$3&gt;0,'Investment Scenario'!$B$28,"")</f>
        <v/>
      </c>
      <c r="L6" s="4" t="str">
        <f>IF(L$3&gt;0,'Investment Scenario'!$B$28,"")</f>
        <v/>
      </c>
      <c r="M6" s="4" t="str">
        <f>IF(M$3&gt;0,'Investment Scenario'!$B$28,"")</f>
        <v/>
      </c>
      <c r="N6" s="4" t="str">
        <f>IF(N$3&gt;0,'Investment Scenario'!$B$28,"")</f>
        <v/>
      </c>
      <c r="O6" s="4" t="str">
        <f>IF(O$3&gt;0,'Investment Scenario'!$B$28,"")</f>
        <v/>
      </c>
      <c r="P6" s="4" t="str">
        <f>IF(P$3&gt;0,'Investment Scenario'!$B$28,"")</f>
        <v/>
      </c>
      <c r="Q6" s="4" t="str">
        <f>IF(Q$3&gt;0,'Investment Scenario'!$B$28,"")</f>
        <v/>
      </c>
      <c r="R6" s="4" t="str">
        <f>IF(R$3&gt;0,'Investment Scenario'!$B$28,"")</f>
        <v/>
      </c>
      <c r="S6" s="4" t="str">
        <f>IF(S$3&gt;0,'Investment Scenario'!$B$28,"")</f>
        <v/>
      </c>
      <c r="T6" s="4" t="str">
        <f>IF(T$3&gt;0,'Investment Scenario'!$B$28,"")</f>
        <v/>
      </c>
      <c r="U6" s="4" t="str">
        <f>IF(U$3&gt;0,'Investment Scenario'!$B$28,"")</f>
        <v/>
      </c>
      <c r="V6" s="4" t="str">
        <f>IF(V$3&gt;0,'Investment Scenario'!$B$28,"")</f>
        <v/>
      </c>
      <c r="W6" s="4" t="str">
        <f>IF(W$3&gt;0,'Investment Scenario'!$B$28,"")</f>
        <v/>
      </c>
      <c r="X6" s="4" t="str">
        <f>IF(X$3&gt;0,'Investment Scenario'!$B$28,"")</f>
        <v/>
      </c>
      <c r="Y6" s="4" t="str">
        <f>IF(Y$3&gt;0,'Investment Scenario'!$B$28,"")</f>
        <v/>
      </c>
      <c r="Z6" s="4" t="str">
        <f>IF(Z$3&gt;0,'Investment Scenario'!$B$28,"")</f>
        <v/>
      </c>
      <c r="AA6" s="4" t="str">
        <f>IF(AA$3&gt;0,'Investment Scenario'!$B$28,"")</f>
        <v/>
      </c>
      <c r="AB6" s="4" t="str">
        <f>IF(AB$3&gt;0,'Investment Scenario'!$B$28,"")</f>
        <v/>
      </c>
      <c r="AC6" s="4" t="str">
        <f>IF(AC$3&gt;0,'Investment Scenario'!$B$28,"")</f>
        <v/>
      </c>
      <c r="AD6" s="4" t="str">
        <f>IF(AD$3&gt;0,'Investment Scenario'!$B$28,"")</f>
        <v/>
      </c>
      <c r="AE6" s="4" t="str">
        <f>IF(AE$3&gt;0,'Investment Scenario'!$B$28,"")</f>
        <v/>
      </c>
      <c r="AF6" s="4" t="str">
        <f>IF(AF$3&gt;0,'Investment Scenario'!$B$28,"")</f>
        <v/>
      </c>
      <c r="AG6" s="4" t="str">
        <f>IF(AG$3&gt;0,'Investment Scenario'!$B$28,"")</f>
        <v/>
      </c>
      <c r="AH6" s="4" t="str">
        <f>IF(AH$3&gt;0,'Investment Scenario'!$B$28,"")</f>
        <v/>
      </c>
      <c r="AI6" s="4" t="str">
        <f>IF(AI$3&gt;0,'Investment Scenario'!$B$28,"")</f>
        <v/>
      </c>
      <c r="AJ6" s="4" t="str">
        <f>IF(AJ$3&gt;0,'Investment Scenario'!$B$28,"")</f>
        <v/>
      </c>
      <c r="AK6" s="4" t="str">
        <f>IF(AK$3&gt;0,'Investment Scenario'!$B$28,"")</f>
        <v/>
      </c>
      <c r="AL6" s="4" t="str">
        <f>IF(AL$3&gt;0,'Investment Scenario'!$B$28,"")</f>
        <v/>
      </c>
      <c r="AM6" s="4" t="str">
        <f>IF(AM$3&gt;0,'Investment Scenario'!$B$28,"")</f>
        <v/>
      </c>
      <c r="AN6" s="4" t="str">
        <f>IF(AN$3&gt;0,'Investment Scenario'!$B$28,"")</f>
        <v/>
      </c>
      <c r="AO6" s="4" t="str">
        <f>IF(AO$3&gt;0,'Investment Scenario'!$B$28,"")</f>
        <v/>
      </c>
      <c r="AP6" s="4" t="str">
        <f>IF(AP$3&gt;0,'Investment Scenario'!$B$28,"")</f>
        <v/>
      </c>
      <c r="AQ6" s="4" t="str">
        <f>IF(AQ$3&gt;0,'Investment Scenario'!$B$28,"")</f>
        <v/>
      </c>
      <c r="AR6" s="4" t="str">
        <f>IF(AR$3&gt;0,'Investment Scenario'!$B$28,"")</f>
        <v/>
      </c>
    </row>
    <row r="7" spans="1:45" s="3" customFormat="1" x14ac:dyDescent="0.25">
      <c r="B7" s="3" t="s">
        <v>11</v>
      </c>
      <c r="C7" s="66" t="s">
        <v>10</v>
      </c>
      <c r="D7" s="67"/>
      <c r="E7" s="68"/>
      <c r="F7" s="4" t="str">
        <f>IF(F$3&gt;0,'Investment Scenario'!$B$29,"")</f>
        <v/>
      </c>
      <c r="G7" s="4" t="str">
        <f>IF(G$3&gt;0,'Investment Scenario'!$B$29,"")</f>
        <v/>
      </c>
      <c r="H7" s="4" t="str">
        <f>IF(H$3&gt;0,'Investment Scenario'!$B$29,"")</f>
        <v/>
      </c>
      <c r="I7" s="4" t="str">
        <f>IF(I$3&gt;0,'Investment Scenario'!$B$29,"")</f>
        <v/>
      </c>
      <c r="J7" s="4" t="str">
        <f>IF(J$3&gt;0,'Investment Scenario'!$B$29,"")</f>
        <v/>
      </c>
      <c r="K7" s="4" t="str">
        <f>IF(K$3&gt;0,'Investment Scenario'!$B$29,"")</f>
        <v/>
      </c>
      <c r="L7" s="4" t="str">
        <f>IF(L$3&gt;0,'Investment Scenario'!$B$29,"")</f>
        <v/>
      </c>
      <c r="M7" s="4" t="str">
        <f>IF(M$3&gt;0,'Investment Scenario'!$B$29,"")</f>
        <v/>
      </c>
      <c r="N7" s="4" t="str">
        <f>IF(N$3&gt;0,'Investment Scenario'!$B$29,"")</f>
        <v/>
      </c>
      <c r="O7" s="4" t="str">
        <f>IF(O$3&gt;0,'Investment Scenario'!$B$29,"")</f>
        <v/>
      </c>
      <c r="P7" s="4" t="str">
        <f>IF(P$3&gt;0,'Investment Scenario'!$B$29,"")</f>
        <v/>
      </c>
      <c r="Q7" s="4" t="str">
        <f>IF(Q$3&gt;0,'Investment Scenario'!$B$29,"")</f>
        <v/>
      </c>
      <c r="R7" s="4" t="str">
        <f>IF(R$3&gt;0,'Investment Scenario'!$B$29,"")</f>
        <v/>
      </c>
      <c r="S7" s="4" t="str">
        <f>IF(S$3&gt;0,'Investment Scenario'!$B$29,"")</f>
        <v/>
      </c>
      <c r="T7" s="4" t="str">
        <f>IF(T$3&gt;0,'Investment Scenario'!$B$29,"")</f>
        <v/>
      </c>
      <c r="U7" s="4" t="str">
        <f>IF(U$3&gt;0,'Investment Scenario'!$B$29,"")</f>
        <v/>
      </c>
      <c r="V7" s="4" t="str">
        <f>IF(V$3&gt;0,'Investment Scenario'!$B$29,"")</f>
        <v/>
      </c>
      <c r="W7" s="4" t="str">
        <f>IF(W$3&gt;0,'Investment Scenario'!$B$29,"")</f>
        <v/>
      </c>
      <c r="X7" s="4" t="str">
        <f>IF(X$3&gt;0,'Investment Scenario'!$B$29,"")</f>
        <v/>
      </c>
      <c r="Y7" s="4" t="str">
        <f>IF(Y$3&gt;0,'Investment Scenario'!$B$29,"")</f>
        <v/>
      </c>
      <c r="Z7" s="4" t="str">
        <f>IF(Z$3&gt;0,'Investment Scenario'!$B$29,"")</f>
        <v/>
      </c>
      <c r="AA7" s="4" t="str">
        <f>IF(AA$3&gt;0,'Investment Scenario'!$B$29,"")</f>
        <v/>
      </c>
      <c r="AB7" s="4" t="str">
        <f>IF(AB$3&gt;0,'Investment Scenario'!$B$29,"")</f>
        <v/>
      </c>
      <c r="AC7" s="4" t="str">
        <f>IF(AC$3&gt;0,'Investment Scenario'!$B$29,"")</f>
        <v/>
      </c>
      <c r="AD7" s="4" t="str">
        <f>IF(AD$3&gt;0,'Investment Scenario'!$B$29,"")</f>
        <v/>
      </c>
      <c r="AE7" s="4" t="str">
        <f>IF(AE$3&gt;0,'Investment Scenario'!$B$29,"")</f>
        <v/>
      </c>
      <c r="AF7" s="4" t="str">
        <f>IF(AF$3&gt;0,'Investment Scenario'!$B$29,"")</f>
        <v/>
      </c>
      <c r="AG7" s="4" t="str">
        <f>IF(AG$3&gt;0,'Investment Scenario'!$B$29,"")</f>
        <v/>
      </c>
      <c r="AH7" s="4" t="str">
        <f>IF(AH$3&gt;0,'Investment Scenario'!$B$29,"")</f>
        <v/>
      </c>
      <c r="AI7" s="4" t="str">
        <f>IF(AI$3&gt;0,'Investment Scenario'!$B$29,"")</f>
        <v/>
      </c>
      <c r="AJ7" s="4" t="str">
        <f>IF(AJ$3&gt;0,'Investment Scenario'!$B$29,"")</f>
        <v/>
      </c>
      <c r="AK7" s="4" t="str">
        <f>IF(AK$3&gt;0,'Investment Scenario'!$B$29,"")</f>
        <v/>
      </c>
      <c r="AL7" s="4" t="str">
        <f>IF(AL$3&gt;0,'Investment Scenario'!$B$29,"")</f>
        <v/>
      </c>
      <c r="AM7" s="4" t="str">
        <f>IF(AM$3&gt;0,'Investment Scenario'!$B$29,"")</f>
        <v/>
      </c>
      <c r="AN7" s="4" t="str">
        <f>IF(AN$3&gt;0,'Investment Scenario'!$B$29,"")</f>
        <v/>
      </c>
      <c r="AO7" s="4" t="str">
        <f>IF(AO$3&gt;0,'Investment Scenario'!$B$29,"")</f>
        <v/>
      </c>
      <c r="AP7" s="4" t="str">
        <f>IF(AP$3&gt;0,'Investment Scenario'!$B$29,"")</f>
        <v/>
      </c>
      <c r="AQ7" s="4" t="str">
        <f>IF(AQ$3&gt;0,'Investment Scenario'!$B$29,"")</f>
        <v/>
      </c>
      <c r="AR7" s="4" t="str">
        <f>IF(AR$3&gt;0,'Investment Scenario'!$B$29,"")</f>
        <v/>
      </c>
    </row>
    <row r="8" spans="1:45" s="3" customFormat="1" x14ac:dyDescent="0.25">
      <c r="A8" s="60"/>
      <c r="B8" s="64" t="s">
        <v>12</v>
      </c>
      <c r="C8" s="62" t="s">
        <v>197</v>
      </c>
      <c r="D8" s="64"/>
      <c r="E8" s="65"/>
      <c r="F8" s="5" t="str">
        <f>IF(F$3&gt;0,+F7+F6,"")</f>
        <v/>
      </c>
      <c r="G8" s="5" t="str">
        <f t="shared" ref="G8:J8" si="2">IF(G$3&gt;0,+G7+G6,"")</f>
        <v/>
      </c>
      <c r="H8" s="5" t="str">
        <f t="shared" si="2"/>
        <v/>
      </c>
      <c r="I8" s="5" t="str">
        <f t="shared" si="2"/>
        <v/>
      </c>
      <c r="J8" s="5" t="str">
        <f t="shared" si="2"/>
        <v/>
      </c>
      <c r="K8" s="5" t="str">
        <f>IF(K$3&gt;0,+K7+K6,"")</f>
        <v/>
      </c>
      <c r="L8" s="5" t="str">
        <f t="shared" ref="L8:AR8" si="3">IF(L$3&gt;0,+L7+L6,"")</f>
        <v/>
      </c>
      <c r="M8" s="5" t="str">
        <f t="shared" si="3"/>
        <v/>
      </c>
      <c r="N8" s="5" t="str">
        <f t="shared" si="3"/>
        <v/>
      </c>
      <c r="O8" s="5" t="str">
        <f t="shared" si="3"/>
        <v/>
      </c>
      <c r="P8" s="5" t="str">
        <f t="shared" si="3"/>
        <v/>
      </c>
      <c r="Q8" s="5" t="str">
        <f t="shared" si="3"/>
        <v/>
      </c>
      <c r="R8" s="5" t="str">
        <f t="shared" si="3"/>
        <v/>
      </c>
      <c r="S8" s="5" t="str">
        <f t="shared" si="3"/>
        <v/>
      </c>
      <c r="T8" s="5" t="str">
        <f t="shared" si="3"/>
        <v/>
      </c>
      <c r="U8" s="5" t="str">
        <f t="shared" si="3"/>
        <v/>
      </c>
      <c r="V8" s="5" t="str">
        <f t="shared" si="3"/>
        <v/>
      </c>
      <c r="W8" s="5" t="str">
        <f t="shared" si="3"/>
        <v/>
      </c>
      <c r="X8" s="5" t="str">
        <f t="shared" si="3"/>
        <v/>
      </c>
      <c r="Y8" s="5" t="str">
        <f t="shared" si="3"/>
        <v/>
      </c>
      <c r="Z8" s="5" t="str">
        <f t="shared" si="3"/>
        <v/>
      </c>
      <c r="AA8" s="5" t="str">
        <f t="shared" si="3"/>
        <v/>
      </c>
      <c r="AB8" s="5" t="str">
        <f t="shared" si="3"/>
        <v/>
      </c>
      <c r="AC8" s="5" t="str">
        <f t="shared" si="3"/>
        <v/>
      </c>
      <c r="AD8" s="5" t="str">
        <f t="shared" si="3"/>
        <v/>
      </c>
      <c r="AE8" s="5" t="str">
        <f t="shared" si="3"/>
        <v/>
      </c>
      <c r="AF8" s="5" t="str">
        <f t="shared" si="3"/>
        <v/>
      </c>
      <c r="AG8" s="5" t="str">
        <f t="shared" si="3"/>
        <v/>
      </c>
      <c r="AH8" s="5" t="str">
        <f t="shared" si="3"/>
        <v/>
      </c>
      <c r="AI8" s="5" t="str">
        <f t="shared" si="3"/>
        <v/>
      </c>
      <c r="AJ8" s="5" t="str">
        <f t="shared" si="3"/>
        <v/>
      </c>
      <c r="AK8" s="5" t="str">
        <f t="shared" si="3"/>
        <v/>
      </c>
      <c r="AL8" s="5" t="str">
        <f t="shared" si="3"/>
        <v/>
      </c>
      <c r="AM8" s="5" t="str">
        <f t="shared" si="3"/>
        <v/>
      </c>
      <c r="AN8" s="5" t="str">
        <f t="shared" si="3"/>
        <v/>
      </c>
      <c r="AO8" s="5" t="str">
        <f t="shared" si="3"/>
        <v/>
      </c>
      <c r="AP8" s="5" t="str">
        <f t="shared" si="3"/>
        <v/>
      </c>
      <c r="AQ8" s="5" t="str">
        <f t="shared" si="3"/>
        <v/>
      </c>
      <c r="AR8" s="5" t="str">
        <f t="shared" si="3"/>
        <v/>
      </c>
      <c r="AS8" s="41"/>
    </row>
    <row r="9" spans="1:45" s="10" customFormat="1" x14ac:dyDescent="0.25">
      <c r="F9" s="6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45" s="3" customFormat="1" x14ac:dyDescent="0.25">
      <c r="A10" s="60"/>
      <c r="B10" s="73" t="s">
        <v>13</v>
      </c>
      <c r="C10" s="73" t="s">
        <v>14</v>
      </c>
      <c r="D10" s="64"/>
      <c r="E10" s="65"/>
      <c r="F10" s="76" t="str">
        <f t="shared" ref="F10:AR10" si="4">IF(F$3&gt;0,0.065*(-$D$49)*(1.01^F3)*1000/F5,"")</f>
        <v/>
      </c>
      <c r="G10" s="76" t="str">
        <f t="shared" si="4"/>
        <v/>
      </c>
      <c r="H10" s="76" t="str">
        <f t="shared" si="4"/>
        <v/>
      </c>
      <c r="I10" s="76" t="str">
        <f t="shared" si="4"/>
        <v/>
      </c>
      <c r="J10" s="76" t="str">
        <f t="shared" si="4"/>
        <v/>
      </c>
      <c r="K10" s="76" t="str">
        <f t="shared" si="4"/>
        <v/>
      </c>
      <c r="L10" s="76" t="str">
        <f t="shared" si="4"/>
        <v/>
      </c>
      <c r="M10" s="76" t="str">
        <f t="shared" si="4"/>
        <v/>
      </c>
      <c r="N10" s="76" t="str">
        <f t="shared" si="4"/>
        <v/>
      </c>
      <c r="O10" s="76" t="str">
        <f t="shared" si="4"/>
        <v/>
      </c>
      <c r="P10" s="76" t="str">
        <f t="shared" si="4"/>
        <v/>
      </c>
      <c r="Q10" s="76" t="str">
        <f t="shared" si="4"/>
        <v/>
      </c>
      <c r="R10" s="76" t="str">
        <f t="shared" si="4"/>
        <v/>
      </c>
      <c r="S10" s="76" t="str">
        <f t="shared" si="4"/>
        <v/>
      </c>
      <c r="T10" s="76" t="str">
        <f t="shared" si="4"/>
        <v/>
      </c>
      <c r="U10" s="76" t="str">
        <f t="shared" si="4"/>
        <v/>
      </c>
      <c r="V10" s="76" t="str">
        <f t="shared" si="4"/>
        <v/>
      </c>
      <c r="W10" s="76" t="str">
        <f t="shared" si="4"/>
        <v/>
      </c>
      <c r="X10" s="76" t="str">
        <f t="shared" si="4"/>
        <v/>
      </c>
      <c r="Y10" s="76" t="str">
        <f t="shared" si="4"/>
        <v/>
      </c>
      <c r="Z10" s="76" t="str">
        <f t="shared" si="4"/>
        <v/>
      </c>
      <c r="AA10" s="76" t="str">
        <f t="shared" si="4"/>
        <v/>
      </c>
      <c r="AB10" s="76" t="str">
        <f t="shared" si="4"/>
        <v/>
      </c>
      <c r="AC10" s="76" t="str">
        <f t="shared" si="4"/>
        <v/>
      </c>
      <c r="AD10" s="76" t="str">
        <f t="shared" si="4"/>
        <v/>
      </c>
      <c r="AE10" s="76" t="str">
        <f t="shared" si="4"/>
        <v/>
      </c>
      <c r="AF10" s="76" t="str">
        <f t="shared" si="4"/>
        <v/>
      </c>
      <c r="AG10" s="76" t="str">
        <f t="shared" si="4"/>
        <v/>
      </c>
      <c r="AH10" s="76" t="str">
        <f t="shared" si="4"/>
        <v/>
      </c>
      <c r="AI10" s="76" t="str">
        <f t="shared" si="4"/>
        <v/>
      </c>
      <c r="AJ10" s="76" t="str">
        <f t="shared" si="4"/>
        <v/>
      </c>
      <c r="AK10" s="76" t="str">
        <f t="shared" si="4"/>
        <v/>
      </c>
      <c r="AL10" s="76" t="str">
        <f t="shared" si="4"/>
        <v/>
      </c>
      <c r="AM10" s="76" t="str">
        <f t="shared" si="4"/>
        <v/>
      </c>
      <c r="AN10" s="76" t="str">
        <f t="shared" si="4"/>
        <v/>
      </c>
      <c r="AO10" s="76" t="str">
        <f t="shared" si="4"/>
        <v/>
      </c>
      <c r="AP10" s="76" t="str">
        <f t="shared" si="4"/>
        <v/>
      </c>
      <c r="AQ10" s="76" t="str">
        <f t="shared" si="4"/>
        <v/>
      </c>
      <c r="AR10" s="76" t="str">
        <f t="shared" si="4"/>
        <v/>
      </c>
      <c r="AS10" s="41"/>
    </row>
    <row r="11" spans="1:45" s="3" customFormat="1" x14ac:dyDescent="0.25">
      <c r="A11" s="60"/>
      <c r="B11" s="73" t="s">
        <v>15</v>
      </c>
      <c r="C11" s="73" t="s">
        <v>14</v>
      </c>
      <c r="D11" s="64"/>
      <c r="E11" s="65"/>
      <c r="F11" s="76" t="str">
        <f t="shared" ref="F11:AR11" si="5">IF(F$3&gt;0,1000*(+-F33-F38)*(F6/F8)/F5,"")</f>
        <v/>
      </c>
      <c r="G11" s="76" t="str">
        <f t="shared" si="5"/>
        <v/>
      </c>
      <c r="H11" s="76" t="str">
        <f t="shared" si="5"/>
        <v/>
      </c>
      <c r="I11" s="76" t="str">
        <f t="shared" si="5"/>
        <v/>
      </c>
      <c r="J11" s="76" t="str">
        <f t="shared" si="5"/>
        <v/>
      </c>
      <c r="K11" s="76" t="str">
        <f t="shared" si="5"/>
        <v/>
      </c>
      <c r="L11" s="76" t="str">
        <f t="shared" si="5"/>
        <v/>
      </c>
      <c r="M11" s="76" t="str">
        <f t="shared" si="5"/>
        <v/>
      </c>
      <c r="N11" s="76" t="str">
        <f t="shared" si="5"/>
        <v/>
      </c>
      <c r="O11" s="76" t="str">
        <f t="shared" si="5"/>
        <v/>
      </c>
      <c r="P11" s="76" t="str">
        <f t="shared" si="5"/>
        <v/>
      </c>
      <c r="Q11" s="76" t="str">
        <f t="shared" si="5"/>
        <v/>
      </c>
      <c r="R11" s="76" t="str">
        <f t="shared" si="5"/>
        <v/>
      </c>
      <c r="S11" s="76" t="str">
        <f t="shared" si="5"/>
        <v/>
      </c>
      <c r="T11" s="76" t="str">
        <f t="shared" si="5"/>
        <v/>
      </c>
      <c r="U11" s="76" t="str">
        <f t="shared" si="5"/>
        <v/>
      </c>
      <c r="V11" s="76" t="str">
        <f t="shared" si="5"/>
        <v/>
      </c>
      <c r="W11" s="76" t="str">
        <f t="shared" si="5"/>
        <v/>
      </c>
      <c r="X11" s="76" t="str">
        <f t="shared" si="5"/>
        <v/>
      </c>
      <c r="Y11" s="76" t="str">
        <f t="shared" si="5"/>
        <v/>
      </c>
      <c r="Z11" s="76" t="str">
        <f t="shared" si="5"/>
        <v/>
      </c>
      <c r="AA11" s="76" t="str">
        <f t="shared" si="5"/>
        <v/>
      </c>
      <c r="AB11" s="76" t="str">
        <f t="shared" si="5"/>
        <v/>
      </c>
      <c r="AC11" s="76" t="str">
        <f t="shared" si="5"/>
        <v/>
      </c>
      <c r="AD11" s="76" t="str">
        <f t="shared" si="5"/>
        <v/>
      </c>
      <c r="AE11" s="76" t="str">
        <f t="shared" si="5"/>
        <v/>
      </c>
      <c r="AF11" s="76" t="str">
        <f t="shared" si="5"/>
        <v/>
      </c>
      <c r="AG11" s="76" t="str">
        <f t="shared" si="5"/>
        <v/>
      </c>
      <c r="AH11" s="76" t="str">
        <f t="shared" si="5"/>
        <v/>
      </c>
      <c r="AI11" s="76" t="str">
        <f t="shared" si="5"/>
        <v/>
      </c>
      <c r="AJ11" s="76" t="str">
        <f t="shared" si="5"/>
        <v/>
      </c>
      <c r="AK11" s="76" t="str">
        <f t="shared" si="5"/>
        <v/>
      </c>
      <c r="AL11" s="76" t="str">
        <f t="shared" si="5"/>
        <v/>
      </c>
      <c r="AM11" s="76" t="str">
        <f t="shared" si="5"/>
        <v/>
      </c>
      <c r="AN11" s="76" t="str">
        <f t="shared" si="5"/>
        <v/>
      </c>
      <c r="AO11" s="76" t="str">
        <f t="shared" si="5"/>
        <v/>
      </c>
      <c r="AP11" s="76" t="str">
        <f t="shared" si="5"/>
        <v/>
      </c>
      <c r="AQ11" s="76" t="str">
        <f t="shared" si="5"/>
        <v/>
      </c>
      <c r="AR11" s="76" t="str">
        <f t="shared" si="5"/>
        <v/>
      </c>
      <c r="AS11" s="41"/>
    </row>
    <row r="12" spans="1:45" s="3" customFormat="1" x14ac:dyDescent="0.25">
      <c r="A12" s="60"/>
      <c r="B12" s="73" t="s">
        <v>16</v>
      </c>
      <c r="C12" s="73" t="s">
        <v>14</v>
      </c>
      <c r="D12" s="64"/>
      <c r="E12" s="65"/>
      <c r="F12" s="76" t="str">
        <f t="shared" ref="F12:AR12" si="6">IF(F$3&gt;0,+-(F31+F32)*(F6/F8)/F5*1000,"")</f>
        <v/>
      </c>
      <c r="G12" s="76" t="str">
        <f t="shared" si="6"/>
        <v/>
      </c>
      <c r="H12" s="76" t="str">
        <f t="shared" si="6"/>
        <v/>
      </c>
      <c r="I12" s="76" t="str">
        <f t="shared" si="6"/>
        <v/>
      </c>
      <c r="J12" s="76" t="str">
        <f t="shared" si="6"/>
        <v/>
      </c>
      <c r="K12" s="76" t="str">
        <f t="shared" si="6"/>
        <v/>
      </c>
      <c r="L12" s="76" t="str">
        <f t="shared" si="6"/>
        <v/>
      </c>
      <c r="M12" s="76" t="str">
        <f t="shared" si="6"/>
        <v/>
      </c>
      <c r="N12" s="76" t="str">
        <f t="shared" si="6"/>
        <v/>
      </c>
      <c r="O12" s="76" t="str">
        <f t="shared" si="6"/>
        <v/>
      </c>
      <c r="P12" s="76" t="str">
        <f t="shared" si="6"/>
        <v/>
      </c>
      <c r="Q12" s="76" t="str">
        <f t="shared" si="6"/>
        <v/>
      </c>
      <c r="R12" s="76" t="str">
        <f t="shared" si="6"/>
        <v/>
      </c>
      <c r="S12" s="76" t="str">
        <f t="shared" si="6"/>
        <v/>
      </c>
      <c r="T12" s="76" t="str">
        <f t="shared" si="6"/>
        <v/>
      </c>
      <c r="U12" s="76" t="str">
        <f t="shared" si="6"/>
        <v/>
      </c>
      <c r="V12" s="76" t="str">
        <f t="shared" si="6"/>
        <v/>
      </c>
      <c r="W12" s="76" t="str">
        <f t="shared" si="6"/>
        <v/>
      </c>
      <c r="X12" s="76" t="str">
        <f t="shared" si="6"/>
        <v/>
      </c>
      <c r="Y12" s="76" t="str">
        <f t="shared" si="6"/>
        <v/>
      </c>
      <c r="Z12" s="76" t="str">
        <f t="shared" si="6"/>
        <v/>
      </c>
      <c r="AA12" s="76" t="str">
        <f t="shared" si="6"/>
        <v/>
      </c>
      <c r="AB12" s="76" t="str">
        <f t="shared" si="6"/>
        <v/>
      </c>
      <c r="AC12" s="76" t="str">
        <f t="shared" si="6"/>
        <v/>
      </c>
      <c r="AD12" s="76" t="str">
        <f t="shared" si="6"/>
        <v/>
      </c>
      <c r="AE12" s="76" t="str">
        <f t="shared" si="6"/>
        <v/>
      </c>
      <c r="AF12" s="76" t="str">
        <f t="shared" si="6"/>
        <v/>
      </c>
      <c r="AG12" s="76" t="str">
        <f t="shared" si="6"/>
        <v/>
      </c>
      <c r="AH12" s="76" t="str">
        <f t="shared" si="6"/>
        <v/>
      </c>
      <c r="AI12" s="76" t="str">
        <f t="shared" si="6"/>
        <v/>
      </c>
      <c r="AJ12" s="76" t="str">
        <f t="shared" si="6"/>
        <v/>
      </c>
      <c r="AK12" s="76" t="str">
        <f t="shared" si="6"/>
        <v/>
      </c>
      <c r="AL12" s="76" t="str">
        <f t="shared" si="6"/>
        <v/>
      </c>
      <c r="AM12" s="76" t="str">
        <f t="shared" si="6"/>
        <v/>
      </c>
      <c r="AN12" s="76" t="str">
        <f t="shared" si="6"/>
        <v/>
      </c>
      <c r="AO12" s="76" t="str">
        <f t="shared" si="6"/>
        <v/>
      </c>
      <c r="AP12" s="76" t="str">
        <f t="shared" si="6"/>
        <v/>
      </c>
      <c r="AQ12" s="76" t="str">
        <f t="shared" si="6"/>
        <v/>
      </c>
      <c r="AR12" s="76" t="str">
        <f t="shared" si="6"/>
        <v/>
      </c>
      <c r="AS12" s="41"/>
    </row>
    <row r="13" spans="1:45" s="3" customFormat="1" x14ac:dyDescent="0.25">
      <c r="A13" s="60"/>
      <c r="B13" s="73" t="s">
        <v>17</v>
      </c>
      <c r="C13" s="73" t="s">
        <v>14</v>
      </c>
      <c r="D13" s="64"/>
      <c r="E13" s="65"/>
      <c r="F13" s="76" t="str">
        <f>IF(F$3&gt;0,SUM(F10:F12),"")</f>
        <v/>
      </c>
      <c r="G13" s="76" t="str">
        <f t="shared" ref="G13:J13" si="7">IF(G$3&gt;0,SUM(G10:G12),"")</f>
        <v/>
      </c>
      <c r="H13" s="76" t="str">
        <f t="shared" si="7"/>
        <v/>
      </c>
      <c r="I13" s="76" t="str">
        <f t="shared" si="7"/>
        <v/>
      </c>
      <c r="J13" s="76" t="str">
        <f t="shared" si="7"/>
        <v/>
      </c>
      <c r="K13" s="76" t="str">
        <f>IF(K$3&gt;0,SUM(K10:K12),"")</f>
        <v/>
      </c>
      <c r="L13" s="76" t="str">
        <f t="shared" ref="L13:AR13" si="8">IF(L$3&gt;0,SUM(L10:L12),"")</f>
        <v/>
      </c>
      <c r="M13" s="76" t="str">
        <f t="shared" si="8"/>
        <v/>
      </c>
      <c r="N13" s="76" t="str">
        <f t="shared" si="8"/>
        <v/>
      </c>
      <c r="O13" s="76" t="str">
        <f t="shared" si="8"/>
        <v/>
      </c>
      <c r="P13" s="76" t="str">
        <f t="shared" si="8"/>
        <v/>
      </c>
      <c r="Q13" s="76" t="str">
        <f t="shared" si="8"/>
        <v/>
      </c>
      <c r="R13" s="76" t="str">
        <f t="shared" si="8"/>
        <v/>
      </c>
      <c r="S13" s="76" t="str">
        <f t="shared" si="8"/>
        <v/>
      </c>
      <c r="T13" s="76" t="str">
        <f t="shared" si="8"/>
        <v/>
      </c>
      <c r="U13" s="76" t="str">
        <f t="shared" si="8"/>
        <v/>
      </c>
      <c r="V13" s="76" t="str">
        <f t="shared" si="8"/>
        <v/>
      </c>
      <c r="W13" s="76" t="str">
        <f t="shared" si="8"/>
        <v/>
      </c>
      <c r="X13" s="76" t="str">
        <f t="shared" si="8"/>
        <v/>
      </c>
      <c r="Y13" s="76" t="str">
        <f t="shared" si="8"/>
        <v/>
      </c>
      <c r="Z13" s="76" t="str">
        <f t="shared" si="8"/>
        <v/>
      </c>
      <c r="AA13" s="76" t="str">
        <f t="shared" si="8"/>
        <v/>
      </c>
      <c r="AB13" s="76" t="str">
        <f t="shared" si="8"/>
        <v/>
      </c>
      <c r="AC13" s="76" t="str">
        <f t="shared" si="8"/>
        <v/>
      </c>
      <c r="AD13" s="76" t="str">
        <f t="shared" si="8"/>
        <v/>
      </c>
      <c r="AE13" s="76" t="str">
        <f t="shared" si="8"/>
        <v/>
      </c>
      <c r="AF13" s="76" t="str">
        <f t="shared" si="8"/>
        <v/>
      </c>
      <c r="AG13" s="76" t="str">
        <f t="shared" si="8"/>
        <v/>
      </c>
      <c r="AH13" s="76" t="str">
        <f t="shared" si="8"/>
        <v/>
      </c>
      <c r="AI13" s="76" t="str">
        <f t="shared" si="8"/>
        <v/>
      </c>
      <c r="AJ13" s="76" t="str">
        <f t="shared" si="8"/>
        <v/>
      </c>
      <c r="AK13" s="76" t="str">
        <f t="shared" si="8"/>
        <v/>
      </c>
      <c r="AL13" s="76" t="str">
        <f t="shared" si="8"/>
        <v/>
      </c>
      <c r="AM13" s="76" t="str">
        <f t="shared" si="8"/>
        <v/>
      </c>
      <c r="AN13" s="76" t="str">
        <f t="shared" si="8"/>
        <v/>
      </c>
      <c r="AO13" s="76" t="str">
        <f t="shared" si="8"/>
        <v/>
      </c>
      <c r="AP13" s="76" t="str">
        <f t="shared" si="8"/>
        <v/>
      </c>
      <c r="AQ13" s="76" t="str">
        <f t="shared" si="8"/>
        <v/>
      </c>
      <c r="AR13" s="76" t="str">
        <f t="shared" si="8"/>
        <v/>
      </c>
      <c r="AS13" s="41"/>
    </row>
    <row r="14" spans="1:45" s="10" customFormat="1" x14ac:dyDescent="0.25">
      <c r="B14" s="37"/>
      <c r="C14" s="69"/>
      <c r="G14" s="70"/>
      <c r="H14" s="70"/>
      <c r="I14" s="70"/>
      <c r="J14" s="70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pans="1:45" s="3" customFormat="1" x14ac:dyDescent="0.25">
      <c r="A15" s="60"/>
      <c r="B15" s="62" t="s">
        <v>18</v>
      </c>
      <c r="C15" s="63" t="s">
        <v>14</v>
      </c>
      <c r="D15" s="64"/>
      <c r="E15" s="65"/>
      <c r="F15" s="5" t="str">
        <f>IF(F$3&gt;0,'Investment Scenario'!E106,"")</f>
        <v/>
      </c>
      <c r="G15" s="5" t="str">
        <f>IF(G$3&gt;0,'Investment Scenario'!F106,"")</f>
        <v/>
      </c>
      <c r="H15" s="5" t="str">
        <f>IF(H$3&gt;0,'Investment Scenario'!G106,"")</f>
        <v/>
      </c>
      <c r="I15" s="5" t="str">
        <f>IF(I$3&gt;0,'Investment Scenario'!H106,"")</f>
        <v/>
      </c>
      <c r="J15" s="5" t="str">
        <f>IF(J$3&gt;0,'Investment Scenario'!I106,"")</f>
        <v/>
      </c>
      <c r="K15" s="5" t="str">
        <f>IF(K$3&gt;0,'Investment Scenario'!J106,"")</f>
        <v/>
      </c>
      <c r="L15" s="5" t="str">
        <f>IF(L$3&gt;0,'Investment Scenario'!K106,"")</f>
        <v/>
      </c>
      <c r="M15" s="5" t="str">
        <f>IF(M$3&gt;0,'Investment Scenario'!L106,"")</f>
        <v/>
      </c>
      <c r="N15" s="5" t="str">
        <f>IF(N$3&gt;0,'Investment Scenario'!M106,"")</f>
        <v/>
      </c>
      <c r="O15" s="5" t="str">
        <f>IF(O$3&gt;0,'Investment Scenario'!N106,"")</f>
        <v/>
      </c>
      <c r="P15" s="5" t="str">
        <f>IF(P$3&gt;0,'Investment Scenario'!O106,"")</f>
        <v/>
      </c>
      <c r="Q15" s="5" t="str">
        <f>IF(Q$3&gt;0,'Investment Scenario'!P106,"")</f>
        <v/>
      </c>
      <c r="R15" s="5" t="str">
        <f>IF(R$3&gt;0,'Investment Scenario'!Q106,"")</f>
        <v/>
      </c>
      <c r="S15" s="5" t="str">
        <f>IF(S$3&gt;0,'Investment Scenario'!R106,"")</f>
        <v/>
      </c>
      <c r="T15" s="5" t="str">
        <f>IF(T$3&gt;0,'Investment Scenario'!S106,"")</f>
        <v/>
      </c>
      <c r="U15" s="5" t="str">
        <f>IF(U$3&gt;0,'Investment Scenario'!T106,"")</f>
        <v/>
      </c>
      <c r="V15" s="5" t="str">
        <f>IF(V$3&gt;0,'Investment Scenario'!U106,"")</f>
        <v/>
      </c>
      <c r="W15" s="5" t="str">
        <f>IF(W$3&gt;0,'Investment Scenario'!V106,"")</f>
        <v/>
      </c>
      <c r="X15" s="5" t="str">
        <f>IF(X$3&gt;0,'Investment Scenario'!W106,"")</f>
        <v/>
      </c>
      <c r="Y15" s="5" t="str">
        <f>IF(Y$3&gt;0,'Investment Scenario'!X106,"")</f>
        <v/>
      </c>
      <c r="Z15" s="5" t="str">
        <f>IF(Z$3&gt;0,'Investment Scenario'!Y106,"")</f>
        <v/>
      </c>
      <c r="AA15" s="5" t="str">
        <f>IF(AA$3&gt;0,'Investment Scenario'!Z106,"")</f>
        <v/>
      </c>
      <c r="AB15" s="5" t="str">
        <f>IF(AB$3&gt;0,'Investment Scenario'!AA106,"")</f>
        <v/>
      </c>
      <c r="AC15" s="5" t="str">
        <f>IF(AC$3&gt;0,'Investment Scenario'!AB106,"")</f>
        <v/>
      </c>
      <c r="AD15" s="5" t="str">
        <f>IF(AD$3&gt;0,'Investment Scenario'!AC106,"")</f>
        <v/>
      </c>
      <c r="AE15" s="5" t="str">
        <f>IF(AE$3&gt;0,'Investment Scenario'!AD106,"")</f>
        <v/>
      </c>
      <c r="AF15" s="5" t="str">
        <f>IF(AF$3&gt;0,'Investment Scenario'!AE106,"")</f>
        <v/>
      </c>
      <c r="AG15" s="5" t="str">
        <f>IF(AG$3&gt;0,'Investment Scenario'!AF106,"")</f>
        <v/>
      </c>
      <c r="AH15" s="5" t="str">
        <f>IF(AH$3&gt;0,'Investment Scenario'!AG106,"")</f>
        <v/>
      </c>
      <c r="AI15" s="5" t="str">
        <f>IF(AI$3&gt;0,'Investment Scenario'!AH106,"")</f>
        <v/>
      </c>
      <c r="AJ15" s="5" t="str">
        <f>IF(AJ$3&gt;0,'Investment Scenario'!AI106,"")</f>
        <v/>
      </c>
      <c r="AK15" s="5" t="str">
        <f>IF(AK$3&gt;0,'Investment Scenario'!AJ106,"")</f>
        <v/>
      </c>
      <c r="AL15" s="5" t="str">
        <f>IF(AL$3&gt;0,'Investment Scenario'!AK106,"")</f>
        <v/>
      </c>
      <c r="AM15" s="5" t="str">
        <f>IF(AM$3&gt;0,'Investment Scenario'!AL106,"")</f>
        <v/>
      </c>
      <c r="AN15" s="5" t="str">
        <f>IF(AN$3&gt;0,'Investment Scenario'!AM106,"")</f>
        <v/>
      </c>
      <c r="AO15" s="5" t="str">
        <f>IF(AO$3&gt;0,'Investment Scenario'!AN106,"")</f>
        <v/>
      </c>
      <c r="AP15" s="5" t="str">
        <f>IF(AP$3&gt;0,'Investment Scenario'!AO106,"")</f>
        <v/>
      </c>
      <c r="AQ15" s="5" t="str">
        <f>IF(AQ$3&gt;0,'Investment Scenario'!AP106,"")</f>
        <v/>
      </c>
      <c r="AR15" s="5" t="str">
        <f>IF(AR$3&gt;0,'Investment Scenario'!AQ106,"")</f>
        <v/>
      </c>
      <c r="AS15" s="41"/>
    </row>
    <row r="16" spans="1:45" s="10" customFormat="1" x14ac:dyDescent="0.25">
      <c r="A16" s="13"/>
      <c r="B16" s="13"/>
      <c r="C16" s="13"/>
      <c r="D16" s="13"/>
      <c r="E16" s="1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</row>
    <row r="17" spans="1:45" s="77" customFormat="1" x14ac:dyDescent="0.25">
      <c r="A17" s="72"/>
      <c r="B17" s="73" t="s">
        <v>13</v>
      </c>
      <c r="C17" s="74" t="s">
        <v>19</v>
      </c>
      <c r="D17" s="72"/>
      <c r="E17" s="75"/>
      <c r="F17" s="76" t="str">
        <f t="shared" ref="F17:AR17" si="9">IF(F$3&gt;0,IF(F7=0,0,0.065*(-$D$49)*(1.01^F3)/(F7/1000)),"")</f>
        <v/>
      </c>
      <c r="G17" s="76" t="str">
        <f t="shared" si="9"/>
        <v/>
      </c>
      <c r="H17" s="76" t="str">
        <f t="shared" si="9"/>
        <v/>
      </c>
      <c r="I17" s="76" t="str">
        <f t="shared" si="9"/>
        <v/>
      </c>
      <c r="J17" s="76" t="str">
        <f t="shared" si="9"/>
        <v/>
      </c>
      <c r="K17" s="76" t="str">
        <f t="shared" si="9"/>
        <v/>
      </c>
      <c r="L17" s="76" t="str">
        <f t="shared" si="9"/>
        <v/>
      </c>
      <c r="M17" s="76" t="str">
        <f t="shared" si="9"/>
        <v/>
      </c>
      <c r="N17" s="76" t="str">
        <f t="shared" si="9"/>
        <v/>
      </c>
      <c r="O17" s="76" t="str">
        <f t="shared" si="9"/>
        <v/>
      </c>
      <c r="P17" s="76" t="str">
        <f t="shared" si="9"/>
        <v/>
      </c>
      <c r="Q17" s="76" t="str">
        <f t="shared" si="9"/>
        <v/>
      </c>
      <c r="R17" s="76" t="str">
        <f t="shared" si="9"/>
        <v/>
      </c>
      <c r="S17" s="76" t="str">
        <f t="shared" si="9"/>
        <v/>
      </c>
      <c r="T17" s="76" t="str">
        <f t="shared" si="9"/>
        <v/>
      </c>
      <c r="U17" s="76" t="str">
        <f t="shared" si="9"/>
        <v/>
      </c>
      <c r="V17" s="76" t="str">
        <f t="shared" si="9"/>
        <v/>
      </c>
      <c r="W17" s="76" t="str">
        <f t="shared" si="9"/>
        <v/>
      </c>
      <c r="X17" s="76" t="str">
        <f t="shared" si="9"/>
        <v/>
      </c>
      <c r="Y17" s="76" t="str">
        <f t="shared" si="9"/>
        <v/>
      </c>
      <c r="Z17" s="76" t="str">
        <f t="shared" si="9"/>
        <v/>
      </c>
      <c r="AA17" s="76" t="str">
        <f t="shared" si="9"/>
        <v/>
      </c>
      <c r="AB17" s="76" t="str">
        <f t="shared" si="9"/>
        <v/>
      </c>
      <c r="AC17" s="76" t="str">
        <f t="shared" si="9"/>
        <v/>
      </c>
      <c r="AD17" s="76" t="str">
        <f t="shared" si="9"/>
        <v/>
      </c>
      <c r="AE17" s="76" t="str">
        <f t="shared" si="9"/>
        <v/>
      </c>
      <c r="AF17" s="76" t="str">
        <f t="shared" si="9"/>
        <v/>
      </c>
      <c r="AG17" s="76" t="str">
        <f t="shared" si="9"/>
        <v/>
      </c>
      <c r="AH17" s="76" t="str">
        <f t="shared" si="9"/>
        <v/>
      </c>
      <c r="AI17" s="76" t="str">
        <f t="shared" si="9"/>
        <v/>
      </c>
      <c r="AJ17" s="76" t="str">
        <f t="shared" si="9"/>
        <v/>
      </c>
      <c r="AK17" s="76" t="str">
        <f t="shared" si="9"/>
        <v/>
      </c>
      <c r="AL17" s="76" t="str">
        <f t="shared" si="9"/>
        <v/>
      </c>
      <c r="AM17" s="76" t="str">
        <f t="shared" si="9"/>
        <v/>
      </c>
      <c r="AN17" s="76" t="str">
        <f t="shared" si="9"/>
        <v/>
      </c>
      <c r="AO17" s="76" t="str">
        <f t="shared" si="9"/>
        <v/>
      </c>
      <c r="AP17" s="76" t="str">
        <f t="shared" si="9"/>
        <v/>
      </c>
      <c r="AQ17" s="76" t="str">
        <f t="shared" si="9"/>
        <v/>
      </c>
      <c r="AR17" s="76" t="str">
        <f t="shared" si="9"/>
        <v/>
      </c>
    </row>
    <row r="18" spans="1:45" s="77" customFormat="1" x14ac:dyDescent="0.25">
      <c r="A18" s="72"/>
      <c r="B18" s="73" t="s">
        <v>20</v>
      </c>
      <c r="C18" s="74" t="s">
        <v>19</v>
      </c>
      <c r="D18" s="72"/>
      <c r="E18" s="75"/>
      <c r="F18" s="76" t="str">
        <f t="shared" ref="F18:AR18" si="10">IF(F$3&gt;0,IF(F7=0,0,(+-F33-F38)*(F7/F8)/(F7/1000)),"")</f>
        <v/>
      </c>
      <c r="G18" s="76" t="str">
        <f t="shared" si="10"/>
        <v/>
      </c>
      <c r="H18" s="76" t="str">
        <f t="shared" si="10"/>
        <v/>
      </c>
      <c r="I18" s="76" t="str">
        <f t="shared" si="10"/>
        <v/>
      </c>
      <c r="J18" s="76" t="str">
        <f t="shared" si="10"/>
        <v/>
      </c>
      <c r="K18" s="76" t="str">
        <f t="shared" si="10"/>
        <v/>
      </c>
      <c r="L18" s="76" t="str">
        <f t="shared" si="10"/>
        <v/>
      </c>
      <c r="M18" s="76" t="str">
        <f t="shared" si="10"/>
        <v/>
      </c>
      <c r="N18" s="76" t="str">
        <f t="shared" si="10"/>
        <v/>
      </c>
      <c r="O18" s="76" t="str">
        <f t="shared" si="10"/>
        <v/>
      </c>
      <c r="P18" s="76" t="str">
        <f t="shared" si="10"/>
        <v/>
      </c>
      <c r="Q18" s="76" t="str">
        <f t="shared" si="10"/>
        <v/>
      </c>
      <c r="R18" s="76" t="str">
        <f t="shared" si="10"/>
        <v/>
      </c>
      <c r="S18" s="76" t="str">
        <f t="shared" si="10"/>
        <v/>
      </c>
      <c r="T18" s="76" t="str">
        <f t="shared" si="10"/>
        <v/>
      </c>
      <c r="U18" s="76" t="str">
        <f t="shared" si="10"/>
        <v/>
      </c>
      <c r="V18" s="76" t="str">
        <f t="shared" si="10"/>
        <v/>
      </c>
      <c r="W18" s="76" t="str">
        <f t="shared" si="10"/>
        <v/>
      </c>
      <c r="X18" s="76" t="str">
        <f t="shared" si="10"/>
        <v/>
      </c>
      <c r="Y18" s="76" t="str">
        <f t="shared" si="10"/>
        <v/>
      </c>
      <c r="Z18" s="76" t="str">
        <f t="shared" si="10"/>
        <v/>
      </c>
      <c r="AA18" s="76" t="str">
        <f t="shared" si="10"/>
        <v/>
      </c>
      <c r="AB18" s="76" t="str">
        <f t="shared" si="10"/>
        <v/>
      </c>
      <c r="AC18" s="76" t="str">
        <f t="shared" si="10"/>
        <v/>
      </c>
      <c r="AD18" s="76" t="str">
        <f t="shared" si="10"/>
        <v/>
      </c>
      <c r="AE18" s="76" t="str">
        <f t="shared" si="10"/>
        <v/>
      </c>
      <c r="AF18" s="76" t="str">
        <f t="shared" si="10"/>
        <v/>
      </c>
      <c r="AG18" s="76" t="str">
        <f t="shared" si="10"/>
        <v/>
      </c>
      <c r="AH18" s="76" t="str">
        <f t="shared" si="10"/>
        <v/>
      </c>
      <c r="AI18" s="76" t="str">
        <f t="shared" si="10"/>
        <v/>
      </c>
      <c r="AJ18" s="76" t="str">
        <f t="shared" si="10"/>
        <v/>
      </c>
      <c r="AK18" s="76" t="str">
        <f t="shared" si="10"/>
        <v/>
      </c>
      <c r="AL18" s="76" t="str">
        <f t="shared" si="10"/>
        <v/>
      </c>
      <c r="AM18" s="76" t="str">
        <f t="shared" si="10"/>
        <v/>
      </c>
      <c r="AN18" s="76" t="str">
        <f t="shared" si="10"/>
        <v/>
      </c>
      <c r="AO18" s="76" t="str">
        <f t="shared" si="10"/>
        <v/>
      </c>
      <c r="AP18" s="76" t="str">
        <f t="shared" si="10"/>
        <v/>
      </c>
      <c r="AQ18" s="76" t="str">
        <f t="shared" si="10"/>
        <v/>
      </c>
      <c r="AR18" s="76" t="str">
        <f t="shared" si="10"/>
        <v/>
      </c>
    </row>
    <row r="19" spans="1:45" s="77" customFormat="1" x14ac:dyDescent="0.25">
      <c r="A19" s="72"/>
      <c r="B19" s="73" t="s">
        <v>21</v>
      </c>
      <c r="C19" s="74" t="s">
        <v>19</v>
      </c>
      <c r="D19" s="72"/>
      <c r="E19" s="75"/>
      <c r="F19" s="76" t="str">
        <f t="shared" ref="F19:AR19" si="11">IF(F$3&gt;0,IF(F7=0,0,+-(F31+F32)*(F7/F8)/(F7/1000)),"")</f>
        <v/>
      </c>
      <c r="G19" s="76" t="str">
        <f t="shared" si="11"/>
        <v/>
      </c>
      <c r="H19" s="76" t="str">
        <f t="shared" si="11"/>
        <v/>
      </c>
      <c r="I19" s="76" t="str">
        <f t="shared" si="11"/>
        <v/>
      </c>
      <c r="J19" s="76" t="str">
        <f t="shared" si="11"/>
        <v/>
      </c>
      <c r="K19" s="76" t="str">
        <f t="shared" si="11"/>
        <v/>
      </c>
      <c r="L19" s="76" t="str">
        <f t="shared" si="11"/>
        <v/>
      </c>
      <c r="M19" s="76" t="str">
        <f t="shared" si="11"/>
        <v/>
      </c>
      <c r="N19" s="76" t="str">
        <f t="shared" si="11"/>
        <v/>
      </c>
      <c r="O19" s="76" t="str">
        <f t="shared" si="11"/>
        <v/>
      </c>
      <c r="P19" s="76" t="str">
        <f t="shared" si="11"/>
        <v/>
      </c>
      <c r="Q19" s="76" t="str">
        <f t="shared" si="11"/>
        <v/>
      </c>
      <c r="R19" s="76" t="str">
        <f t="shared" si="11"/>
        <v/>
      </c>
      <c r="S19" s="76" t="str">
        <f t="shared" si="11"/>
        <v/>
      </c>
      <c r="T19" s="76" t="str">
        <f t="shared" si="11"/>
        <v/>
      </c>
      <c r="U19" s="76" t="str">
        <f t="shared" si="11"/>
        <v/>
      </c>
      <c r="V19" s="76" t="str">
        <f t="shared" si="11"/>
        <v/>
      </c>
      <c r="W19" s="76" t="str">
        <f t="shared" si="11"/>
        <v/>
      </c>
      <c r="X19" s="76" t="str">
        <f t="shared" si="11"/>
        <v/>
      </c>
      <c r="Y19" s="76" t="str">
        <f t="shared" si="11"/>
        <v/>
      </c>
      <c r="Z19" s="76" t="str">
        <f t="shared" si="11"/>
        <v/>
      </c>
      <c r="AA19" s="76" t="str">
        <f t="shared" si="11"/>
        <v/>
      </c>
      <c r="AB19" s="76" t="str">
        <f t="shared" si="11"/>
        <v/>
      </c>
      <c r="AC19" s="76" t="str">
        <f t="shared" si="11"/>
        <v/>
      </c>
      <c r="AD19" s="76" t="str">
        <f t="shared" si="11"/>
        <v/>
      </c>
      <c r="AE19" s="76" t="str">
        <f t="shared" si="11"/>
        <v/>
      </c>
      <c r="AF19" s="76" t="str">
        <f t="shared" si="11"/>
        <v/>
      </c>
      <c r="AG19" s="76" t="str">
        <f t="shared" si="11"/>
        <v/>
      </c>
      <c r="AH19" s="76" t="str">
        <f t="shared" si="11"/>
        <v/>
      </c>
      <c r="AI19" s="76" t="str">
        <f t="shared" si="11"/>
        <v/>
      </c>
      <c r="AJ19" s="76" t="str">
        <f t="shared" si="11"/>
        <v/>
      </c>
      <c r="AK19" s="76" t="str">
        <f t="shared" si="11"/>
        <v/>
      </c>
      <c r="AL19" s="76" t="str">
        <f t="shared" si="11"/>
        <v/>
      </c>
      <c r="AM19" s="76" t="str">
        <f t="shared" si="11"/>
        <v/>
      </c>
      <c r="AN19" s="76" t="str">
        <f t="shared" si="11"/>
        <v/>
      </c>
      <c r="AO19" s="76" t="str">
        <f t="shared" si="11"/>
        <v/>
      </c>
      <c r="AP19" s="76" t="str">
        <f t="shared" si="11"/>
        <v/>
      </c>
      <c r="AQ19" s="76" t="str">
        <f t="shared" si="11"/>
        <v/>
      </c>
      <c r="AR19" s="76" t="str">
        <f t="shared" si="11"/>
        <v/>
      </c>
    </row>
    <row r="20" spans="1:45" s="77" customFormat="1" x14ac:dyDescent="0.25">
      <c r="A20" s="72"/>
      <c r="B20" s="78" t="s">
        <v>22</v>
      </c>
      <c r="C20" s="74" t="s">
        <v>19</v>
      </c>
      <c r="D20" s="72"/>
      <c r="E20" s="75"/>
      <c r="F20" s="76" t="str">
        <f t="shared" ref="F20:J20" si="12">IF(F$3&gt;0,SUM(F17:F19),"")</f>
        <v/>
      </c>
      <c r="G20" s="76" t="str">
        <f t="shared" si="12"/>
        <v/>
      </c>
      <c r="H20" s="76" t="str">
        <f t="shared" si="12"/>
        <v/>
      </c>
      <c r="I20" s="76" t="str">
        <f t="shared" si="12"/>
        <v/>
      </c>
      <c r="J20" s="76" t="str">
        <f t="shared" si="12"/>
        <v/>
      </c>
      <c r="K20" s="76" t="str">
        <f>IF(K$3&gt;0,SUM(K17:K19),"")</f>
        <v/>
      </c>
      <c r="L20" s="76" t="str">
        <f t="shared" ref="L20:AR20" si="13">IF(L$3&gt;0,SUM(L17:L19),"")</f>
        <v/>
      </c>
      <c r="M20" s="76" t="str">
        <f t="shared" si="13"/>
        <v/>
      </c>
      <c r="N20" s="76" t="str">
        <f t="shared" si="13"/>
        <v/>
      </c>
      <c r="O20" s="76" t="str">
        <f t="shared" si="13"/>
        <v/>
      </c>
      <c r="P20" s="76" t="str">
        <f t="shared" si="13"/>
        <v/>
      </c>
      <c r="Q20" s="76" t="str">
        <f t="shared" si="13"/>
        <v/>
      </c>
      <c r="R20" s="76" t="str">
        <f t="shared" si="13"/>
        <v/>
      </c>
      <c r="S20" s="76" t="str">
        <f t="shared" si="13"/>
        <v/>
      </c>
      <c r="T20" s="76" t="str">
        <f t="shared" si="13"/>
        <v/>
      </c>
      <c r="U20" s="76" t="str">
        <f t="shared" si="13"/>
        <v/>
      </c>
      <c r="V20" s="76" t="str">
        <f t="shared" si="13"/>
        <v/>
      </c>
      <c r="W20" s="76" t="str">
        <f t="shared" si="13"/>
        <v/>
      </c>
      <c r="X20" s="76" t="str">
        <f t="shared" si="13"/>
        <v/>
      </c>
      <c r="Y20" s="76" t="str">
        <f t="shared" si="13"/>
        <v/>
      </c>
      <c r="Z20" s="76" t="str">
        <f t="shared" si="13"/>
        <v/>
      </c>
      <c r="AA20" s="76" t="str">
        <f t="shared" si="13"/>
        <v/>
      </c>
      <c r="AB20" s="76" t="str">
        <f t="shared" si="13"/>
        <v/>
      </c>
      <c r="AC20" s="76" t="str">
        <f t="shared" si="13"/>
        <v/>
      </c>
      <c r="AD20" s="76" t="str">
        <f t="shared" si="13"/>
        <v/>
      </c>
      <c r="AE20" s="76" t="str">
        <f t="shared" si="13"/>
        <v/>
      </c>
      <c r="AF20" s="76" t="str">
        <f t="shared" si="13"/>
        <v/>
      </c>
      <c r="AG20" s="76" t="str">
        <f t="shared" si="13"/>
        <v/>
      </c>
      <c r="AH20" s="76" t="str">
        <f t="shared" si="13"/>
        <v/>
      </c>
      <c r="AI20" s="76" t="str">
        <f t="shared" si="13"/>
        <v/>
      </c>
      <c r="AJ20" s="76" t="str">
        <f t="shared" si="13"/>
        <v/>
      </c>
      <c r="AK20" s="76" t="str">
        <f t="shared" si="13"/>
        <v/>
      </c>
      <c r="AL20" s="76" t="str">
        <f t="shared" si="13"/>
        <v/>
      </c>
      <c r="AM20" s="76" t="str">
        <f t="shared" si="13"/>
        <v/>
      </c>
      <c r="AN20" s="76" t="str">
        <f t="shared" si="13"/>
        <v/>
      </c>
      <c r="AO20" s="76" t="str">
        <f t="shared" si="13"/>
        <v/>
      </c>
      <c r="AP20" s="76" t="str">
        <f t="shared" si="13"/>
        <v/>
      </c>
      <c r="AQ20" s="76" t="str">
        <f t="shared" si="13"/>
        <v/>
      </c>
      <c r="AR20" s="76" t="str">
        <f t="shared" si="13"/>
        <v/>
      </c>
    </row>
    <row r="21" spans="1:45" s="10" customFormat="1" x14ac:dyDescent="0.25">
      <c r="B21" s="36"/>
      <c r="C21" s="69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45" s="3" customFormat="1" x14ac:dyDescent="0.25">
      <c r="B22" s="79" t="s">
        <v>23</v>
      </c>
      <c r="C22" s="66" t="s">
        <v>19</v>
      </c>
      <c r="D22" s="67"/>
      <c r="E22" s="68"/>
      <c r="F22" s="4" t="str">
        <f>IF(F$3&gt;0,'Investment Scenario'!E108,"")</f>
        <v/>
      </c>
      <c r="G22" s="4" t="str">
        <f>IF(G$3&gt;0,'Investment Scenario'!F108,"")</f>
        <v/>
      </c>
      <c r="H22" s="4" t="str">
        <f>IF(H$3&gt;0,'Investment Scenario'!G108,"")</f>
        <v/>
      </c>
      <c r="I22" s="4" t="str">
        <f>IF(I$3&gt;0,'Investment Scenario'!H108,"")</f>
        <v/>
      </c>
      <c r="J22" s="4" t="str">
        <f>IF(J$3&gt;0,'Investment Scenario'!I108,"")</f>
        <v/>
      </c>
      <c r="K22" s="4" t="str">
        <f>IF(K$3&gt;0,'Investment Scenario'!J108,"")</f>
        <v/>
      </c>
      <c r="L22" s="4" t="str">
        <f>IF(L$3&gt;0,'Investment Scenario'!K108,"")</f>
        <v/>
      </c>
      <c r="M22" s="4" t="str">
        <f>IF(M$3&gt;0,'Investment Scenario'!L108,"")</f>
        <v/>
      </c>
      <c r="N22" s="4" t="str">
        <f>IF(N$3&gt;0,'Investment Scenario'!M108,"")</f>
        <v/>
      </c>
      <c r="O22" s="4" t="str">
        <f>IF(O$3&gt;0,'Investment Scenario'!N108,"")</f>
        <v/>
      </c>
      <c r="P22" s="4" t="str">
        <f>IF(P$3&gt;0,'Investment Scenario'!O108,"")</f>
        <v/>
      </c>
      <c r="Q22" s="4" t="str">
        <f>IF(Q$3&gt;0,'Investment Scenario'!P108,"")</f>
        <v/>
      </c>
      <c r="R22" s="4" t="str">
        <f>IF(R$3&gt;0,'Investment Scenario'!Q108,"")</f>
        <v/>
      </c>
      <c r="S22" s="4" t="str">
        <f>IF(S$3&gt;0,'Investment Scenario'!R108,"")</f>
        <v/>
      </c>
      <c r="T22" s="4" t="str">
        <f>IF(T$3&gt;0,'Investment Scenario'!S108,"")</f>
        <v/>
      </c>
      <c r="U22" s="4" t="str">
        <f>IF(U$3&gt;0,'Investment Scenario'!T108,"")</f>
        <v/>
      </c>
      <c r="V22" s="4" t="str">
        <f>IF(V$3&gt;0,'Investment Scenario'!U108,"")</f>
        <v/>
      </c>
      <c r="W22" s="4" t="str">
        <f>IF(W$3&gt;0,'Investment Scenario'!V108,"")</f>
        <v/>
      </c>
      <c r="X22" s="4" t="str">
        <f>IF(X$3&gt;0,'Investment Scenario'!W108,"")</f>
        <v/>
      </c>
      <c r="Y22" s="4" t="str">
        <f>IF(Y$3&gt;0,'Investment Scenario'!X108,"")</f>
        <v/>
      </c>
      <c r="Z22" s="4" t="str">
        <f>IF(Z$3&gt;0,'Investment Scenario'!Y108,"")</f>
        <v/>
      </c>
      <c r="AA22" s="4" t="str">
        <f>IF(AA$3&gt;0,'Investment Scenario'!Z108,"")</f>
        <v/>
      </c>
      <c r="AB22" s="4" t="str">
        <f>IF(AB$3&gt;0,'Investment Scenario'!AA108,"")</f>
        <v/>
      </c>
      <c r="AC22" s="4" t="str">
        <f>IF(AC$3&gt;0,'Investment Scenario'!AB108,"")</f>
        <v/>
      </c>
      <c r="AD22" s="4" t="str">
        <f>IF(AD$3&gt;0,'Investment Scenario'!AC108,"")</f>
        <v/>
      </c>
      <c r="AE22" s="4" t="str">
        <f>IF(AE$3&gt;0,'Investment Scenario'!AD108,"")</f>
        <v/>
      </c>
      <c r="AF22" s="4" t="str">
        <f>IF(AF$3&gt;0,'Investment Scenario'!AE108,"")</f>
        <v/>
      </c>
      <c r="AG22" s="4" t="str">
        <f>IF(AG$3&gt;0,'Investment Scenario'!AF108,"")</f>
        <v/>
      </c>
      <c r="AH22" s="4" t="str">
        <f>IF(AH$3&gt;0,'Investment Scenario'!AG108,"")</f>
        <v/>
      </c>
      <c r="AI22" s="4" t="str">
        <f>IF(AI$3&gt;0,'Investment Scenario'!AH108,"")</f>
        <v/>
      </c>
      <c r="AJ22" s="4" t="str">
        <f>IF(AJ$3&gt;0,'Investment Scenario'!AI108,"")</f>
        <v/>
      </c>
      <c r="AK22" s="4" t="str">
        <f>IF(AK$3&gt;0,'Investment Scenario'!AJ108,"")</f>
        <v/>
      </c>
      <c r="AL22" s="4" t="str">
        <f>IF(AL$3&gt;0,'Investment Scenario'!AK108,"")</f>
        <v/>
      </c>
      <c r="AM22" s="4" t="str">
        <f>IF(AM$3&gt;0,'Investment Scenario'!AL108,"")</f>
        <v/>
      </c>
      <c r="AN22" s="4" t="str">
        <f>IF(AN$3&gt;0,'Investment Scenario'!AM108,"")</f>
        <v/>
      </c>
      <c r="AO22" s="4" t="str">
        <f>IF(AO$3&gt;0,'Investment Scenario'!AN108,"")</f>
        <v/>
      </c>
      <c r="AP22" s="4" t="str">
        <f>IF(AP$3&gt;0,'Investment Scenario'!AO108,"")</f>
        <v/>
      </c>
      <c r="AQ22" s="4" t="str">
        <f>IF(AQ$3&gt;0,'Investment Scenario'!AP108,"")</f>
        <v/>
      </c>
      <c r="AR22" s="4" t="str">
        <f>IF(AR$3&gt;0,'Investment Scenario'!AQ108,"")</f>
        <v/>
      </c>
    </row>
    <row r="23" spans="1:45" s="10" customFormat="1" x14ac:dyDescent="0.25">
      <c r="L23" s="31"/>
    </row>
    <row r="24" spans="1:45" s="10" customFormat="1" x14ac:dyDescent="0.25">
      <c r="A24" s="19" t="s">
        <v>24</v>
      </c>
      <c r="C24" s="69"/>
      <c r="D24" s="80"/>
      <c r="E24" s="80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45" s="3" customFormat="1" x14ac:dyDescent="0.25">
      <c r="A25" s="60"/>
      <c r="B25" s="62" t="s">
        <v>25</v>
      </c>
      <c r="C25" s="63" t="s">
        <v>26</v>
      </c>
      <c r="D25" s="64"/>
      <c r="E25" s="65"/>
      <c r="F25" s="5" t="str">
        <f t="shared" ref="F25:AR25" si="14">IF(F$3&gt;0,F15*F5/1000,"")</f>
        <v/>
      </c>
      <c r="G25" s="5" t="str">
        <f t="shared" si="14"/>
        <v/>
      </c>
      <c r="H25" s="5" t="str">
        <f t="shared" si="14"/>
        <v/>
      </c>
      <c r="I25" s="5" t="str">
        <f t="shared" si="14"/>
        <v/>
      </c>
      <c r="J25" s="5" t="str">
        <f t="shared" si="14"/>
        <v/>
      </c>
      <c r="K25" s="5" t="str">
        <f t="shared" si="14"/>
        <v/>
      </c>
      <c r="L25" s="5" t="str">
        <f t="shared" si="14"/>
        <v/>
      </c>
      <c r="M25" s="5" t="str">
        <f t="shared" si="14"/>
        <v/>
      </c>
      <c r="N25" s="5" t="str">
        <f t="shared" si="14"/>
        <v/>
      </c>
      <c r="O25" s="5" t="str">
        <f t="shared" si="14"/>
        <v/>
      </c>
      <c r="P25" s="5" t="str">
        <f t="shared" si="14"/>
        <v/>
      </c>
      <c r="Q25" s="5" t="str">
        <f t="shared" si="14"/>
        <v/>
      </c>
      <c r="R25" s="5" t="str">
        <f t="shared" si="14"/>
        <v/>
      </c>
      <c r="S25" s="5" t="str">
        <f t="shared" si="14"/>
        <v/>
      </c>
      <c r="T25" s="5" t="str">
        <f t="shared" si="14"/>
        <v/>
      </c>
      <c r="U25" s="5" t="str">
        <f t="shared" si="14"/>
        <v/>
      </c>
      <c r="V25" s="5" t="str">
        <f t="shared" si="14"/>
        <v/>
      </c>
      <c r="W25" s="5" t="str">
        <f t="shared" si="14"/>
        <v/>
      </c>
      <c r="X25" s="5" t="str">
        <f t="shared" si="14"/>
        <v/>
      </c>
      <c r="Y25" s="5" t="str">
        <f t="shared" si="14"/>
        <v/>
      </c>
      <c r="Z25" s="5" t="str">
        <f t="shared" si="14"/>
        <v/>
      </c>
      <c r="AA25" s="5" t="str">
        <f t="shared" si="14"/>
        <v/>
      </c>
      <c r="AB25" s="5" t="str">
        <f t="shared" si="14"/>
        <v/>
      </c>
      <c r="AC25" s="5" t="str">
        <f t="shared" si="14"/>
        <v/>
      </c>
      <c r="AD25" s="5" t="str">
        <f t="shared" si="14"/>
        <v/>
      </c>
      <c r="AE25" s="5" t="str">
        <f t="shared" si="14"/>
        <v/>
      </c>
      <c r="AF25" s="5" t="str">
        <f t="shared" si="14"/>
        <v/>
      </c>
      <c r="AG25" s="5" t="str">
        <f t="shared" si="14"/>
        <v/>
      </c>
      <c r="AH25" s="5" t="str">
        <f t="shared" si="14"/>
        <v/>
      </c>
      <c r="AI25" s="5" t="str">
        <f t="shared" si="14"/>
        <v/>
      </c>
      <c r="AJ25" s="5" t="str">
        <f t="shared" si="14"/>
        <v/>
      </c>
      <c r="AK25" s="5" t="str">
        <f t="shared" si="14"/>
        <v/>
      </c>
      <c r="AL25" s="5" t="str">
        <f t="shared" si="14"/>
        <v/>
      </c>
      <c r="AM25" s="5" t="str">
        <f t="shared" si="14"/>
        <v/>
      </c>
      <c r="AN25" s="5" t="str">
        <f t="shared" si="14"/>
        <v/>
      </c>
      <c r="AO25" s="5" t="str">
        <f t="shared" si="14"/>
        <v/>
      </c>
      <c r="AP25" s="5" t="str">
        <f t="shared" si="14"/>
        <v/>
      </c>
      <c r="AQ25" s="5" t="str">
        <f t="shared" si="14"/>
        <v/>
      </c>
      <c r="AR25" s="5" t="str">
        <f t="shared" si="14"/>
        <v/>
      </c>
      <c r="AS25" s="41"/>
    </row>
    <row r="26" spans="1:45" s="3" customFormat="1" x14ac:dyDescent="0.25">
      <c r="A26" s="60"/>
      <c r="B26" s="62" t="s">
        <v>27</v>
      </c>
      <c r="C26" s="63" t="s">
        <v>26</v>
      </c>
      <c r="D26" s="64"/>
      <c r="E26" s="65"/>
      <c r="F26" s="5" t="str">
        <f t="shared" ref="F26:AR26" si="15">IF(F$3&gt;0,F7*F22/1000,"")</f>
        <v/>
      </c>
      <c r="G26" s="5" t="str">
        <f t="shared" si="15"/>
        <v/>
      </c>
      <c r="H26" s="5" t="str">
        <f t="shared" si="15"/>
        <v/>
      </c>
      <c r="I26" s="5" t="str">
        <f t="shared" si="15"/>
        <v/>
      </c>
      <c r="J26" s="5" t="str">
        <f t="shared" si="15"/>
        <v/>
      </c>
      <c r="K26" s="5" t="str">
        <f t="shared" si="15"/>
        <v/>
      </c>
      <c r="L26" s="5" t="str">
        <f t="shared" si="15"/>
        <v/>
      </c>
      <c r="M26" s="5" t="str">
        <f t="shared" si="15"/>
        <v/>
      </c>
      <c r="N26" s="5" t="str">
        <f t="shared" si="15"/>
        <v/>
      </c>
      <c r="O26" s="5" t="str">
        <f t="shared" si="15"/>
        <v/>
      </c>
      <c r="P26" s="5" t="str">
        <f t="shared" si="15"/>
        <v/>
      </c>
      <c r="Q26" s="5" t="str">
        <f t="shared" si="15"/>
        <v/>
      </c>
      <c r="R26" s="5" t="str">
        <f t="shared" si="15"/>
        <v/>
      </c>
      <c r="S26" s="5" t="str">
        <f t="shared" si="15"/>
        <v/>
      </c>
      <c r="T26" s="5" t="str">
        <f t="shared" si="15"/>
        <v/>
      </c>
      <c r="U26" s="5" t="str">
        <f t="shared" si="15"/>
        <v/>
      </c>
      <c r="V26" s="5" t="str">
        <f t="shared" si="15"/>
        <v/>
      </c>
      <c r="W26" s="5" t="str">
        <f t="shared" si="15"/>
        <v/>
      </c>
      <c r="X26" s="5" t="str">
        <f t="shared" si="15"/>
        <v/>
      </c>
      <c r="Y26" s="5" t="str">
        <f t="shared" si="15"/>
        <v/>
      </c>
      <c r="Z26" s="5" t="str">
        <f t="shared" si="15"/>
        <v/>
      </c>
      <c r="AA26" s="5" t="str">
        <f t="shared" si="15"/>
        <v/>
      </c>
      <c r="AB26" s="5" t="str">
        <f t="shared" si="15"/>
        <v/>
      </c>
      <c r="AC26" s="5" t="str">
        <f t="shared" si="15"/>
        <v/>
      </c>
      <c r="AD26" s="5" t="str">
        <f t="shared" si="15"/>
        <v/>
      </c>
      <c r="AE26" s="5" t="str">
        <f t="shared" si="15"/>
        <v/>
      </c>
      <c r="AF26" s="5" t="str">
        <f t="shared" si="15"/>
        <v/>
      </c>
      <c r="AG26" s="5" t="str">
        <f t="shared" si="15"/>
        <v/>
      </c>
      <c r="AH26" s="5" t="str">
        <f t="shared" si="15"/>
        <v/>
      </c>
      <c r="AI26" s="5" t="str">
        <f t="shared" si="15"/>
        <v/>
      </c>
      <c r="AJ26" s="5" t="str">
        <f t="shared" si="15"/>
        <v/>
      </c>
      <c r="AK26" s="5" t="str">
        <f t="shared" si="15"/>
        <v/>
      </c>
      <c r="AL26" s="5" t="str">
        <f t="shared" si="15"/>
        <v/>
      </c>
      <c r="AM26" s="5" t="str">
        <f t="shared" si="15"/>
        <v/>
      </c>
      <c r="AN26" s="5" t="str">
        <f t="shared" si="15"/>
        <v/>
      </c>
      <c r="AO26" s="5" t="str">
        <f t="shared" si="15"/>
        <v/>
      </c>
      <c r="AP26" s="5" t="str">
        <f t="shared" si="15"/>
        <v/>
      </c>
      <c r="AQ26" s="5" t="str">
        <f t="shared" si="15"/>
        <v/>
      </c>
      <c r="AR26" s="5" t="str">
        <f t="shared" si="15"/>
        <v/>
      </c>
      <c r="AS26" s="41"/>
    </row>
    <row r="27" spans="1:45" s="3" customFormat="1" x14ac:dyDescent="0.25">
      <c r="B27" s="79" t="s">
        <v>28</v>
      </c>
      <c r="C27" s="66" t="s">
        <v>26</v>
      </c>
      <c r="D27" s="67"/>
      <c r="E27" s="68"/>
      <c r="F27" s="81" t="str">
        <f>IF(F$3&gt;0,'Investment Scenario'!E123/1000000,"")</f>
        <v/>
      </c>
      <c r="G27" s="81" t="str">
        <f>IF(G$3&gt;0,'Investment Scenario'!F123/1000000,"")</f>
        <v/>
      </c>
      <c r="H27" s="81" t="str">
        <f>IF(H$3&gt;0,'Investment Scenario'!G123/1000000,"")</f>
        <v/>
      </c>
      <c r="I27" s="81" t="str">
        <f>IF(I$3&gt;0,'Investment Scenario'!H123/1000000,"")</f>
        <v/>
      </c>
      <c r="J27" s="81" t="str">
        <f>IF(J$3&gt;0,'Investment Scenario'!I123/1000000,"")</f>
        <v/>
      </c>
      <c r="K27" s="81" t="str">
        <f>IF(K$3&gt;0,'Investment Scenario'!J123/1000000,"")</f>
        <v/>
      </c>
      <c r="L27" s="81" t="str">
        <f>IF(L$3&gt;0,'Investment Scenario'!K123/1000000,"")</f>
        <v/>
      </c>
      <c r="M27" s="81" t="str">
        <f>IF(M$3&gt;0,'Investment Scenario'!L123/1000000,"")</f>
        <v/>
      </c>
      <c r="N27" s="81" t="str">
        <f>IF(N$3&gt;0,'Investment Scenario'!M123/1000000,"")</f>
        <v/>
      </c>
      <c r="O27" s="81" t="str">
        <f>IF(O$3&gt;0,'Investment Scenario'!N123/1000000,"")</f>
        <v/>
      </c>
      <c r="P27" s="81" t="str">
        <f>IF(P$3&gt;0,'Investment Scenario'!O123/1000000,"")</f>
        <v/>
      </c>
      <c r="Q27" s="81" t="str">
        <f>IF(Q$3&gt;0,'Investment Scenario'!P123/1000000,"")</f>
        <v/>
      </c>
      <c r="R27" s="81" t="str">
        <f>IF(R$3&gt;0,'Investment Scenario'!Q123/1000000,"")</f>
        <v/>
      </c>
      <c r="S27" s="81" t="str">
        <f>IF(S$3&gt;0,'Investment Scenario'!R123/1000000,"")</f>
        <v/>
      </c>
      <c r="T27" s="81" t="str">
        <f>IF(T$3&gt;0,'Investment Scenario'!S123/1000000,"")</f>
        <v/>
      </c>
      <c r="U27" s="81" t="str">
        <f>IF(U$3&gt;0,'Investment Scenario'!T123/1000000,"")</f>
        <v/>
      </c>
      <c r="V27" s="81" t="str">
        <f>IF(V$3&gt;0,'Investment Scenario'!U123/1000000,"")</f>
        <v/>
      </c>
      <c r="W27" s="81" t="str">
        <f>IF(W$3&gt;0,'Investment Scenario'!V123/1000000,"")</f>
        <v/>
      </c>
      <c r="X27" s="81" t="str">
        <f>IF(X$3&gt;0,'Investment Scenario'!W123/1000000,"")</f>
        <v/>
      </c>
      <c r="Y27" s="81" t="str">
        <f>IF(Y$3&gt;0,'Investment Scenario'!X123/1000000,"")</f>
        <v/>
      </c>
      <c r="Z27" s="81" t="str">
        <f>IF(Z$3&gt;0,'Investment Scenario'!Y123/1000000,"")</f>
        <v/>
      </c>
      <c r="AA27" s="81" t="str">
        <f>IF(AA$3&gt;0,'Investment Scenario'!Z123/1000000,"")</f>
        <v/>
      </c>
      <c r="AB27" s="81" t="str">
        <f>IF(AB$3&gt;0,'Investment Scenario'!AA123/1000000,"")</f>
        <v/>
      </c>
      <c r="AC27" s="81" t="str">
        <f>IF(AC$3&gt;0,'Investment Scenario'!AB123/1000000,"")</f>
        <v/>
      </c>
      <c r="AD27" s="81" t="str">
        <f>IF(AD$3&gt;0,'Investment Scenario'!AC123/1000000,"")</f>
        <v/>
      </c>
      <c r="AE27" s="81" t="str">
        <f>IF(AE$3&gt;0,'Investment Scenario'!AD123/1000000,"")</f>
        <v/>
      </c>
      <c r="AF27" s="81" t="str">
        <f>IF(AF$3&gt;0,'Investment Scenario'!AE123/1000000,"")</f>
        <v/>
      </c>
      <c r="AG27" s="81" t="str">
        <f>IF(AG$3&gt;0,'Investment Scenario'!AF123/1000000,"")</f>
        <v/>
      </c>
      <c r="AH27" s="81" t="str">
        <f>IF(AH$3&gt;0,'Investment Scenario'!AG123/1000000,"")</f>
        <v/>
      </c>
      <c r="AI27" s="81" t="str">
        <f>IF(AI$3&gt;0,'Investment Scenario'!AH123/1000000,"")</f>
        <v/>
      </c>
      <c r="AJ27" s="81" t="str">
        <f>IF(AJ$3&gt;0,'Investment Scenario'!AI123/1000000,"")</f>
        <v/>
      </c>
      <c r="AK27" s="81" t="str">
        <f>IF(AK$3&gt;0,'Investment Scenario'!AJ123/1000000,"")</f>
        <v/>
      </c>
      <c r="AL27" s="81" t="str">
        <f>IF(AL$3&gt;0,'Investment Scenario'!AK123/1000000,"")</f>
        <v/>
      </c>
      <c r="AM27" s="81" t="str">
        <f>IF(AM$3&gt;0,'Investment Scenario'!AL123/1000000,"")</f>
        <v/>
      </c>
      <c r="AN27" s="81" t="str">
        <f>IF(AN$3&gt;0,'Investment Scenario'!AM123/1000000,"")</f>
        <v/>
      </c>
      <c r="AO27" s="81" t="str">
        <f>IF(AO$3&gt;0,'Investment Scenario'!AN123/1000000,"")</f>
        <v/>
      </c>
      <c r="AP27" s="81" t="str">
        <f>IF(AP$3&gt;0,'Investment Scenario'!AO123/1000000,"")</f>
        <v/>
      </c>
      <c r="AQ27" s="81" t="str">
        <f>IF(AQ$3&gt;0,'Investment Scenario'!AP123/1000000,"")</f>
        <v/>
      </c>
      <c r="AR27" s="81" t="str">
        <f>IF(AR$3&gt;0,'Investment Scenario'!AQ123/1000000,"")</f>
        <v/>
      </c>
    </row>
    <row r="28" spans="1:45" s="3" customFormat="1" x14ac:dyDescent="0.25">
      <c r="A28" s="60"/>
      <c r="B28" s="82" t="s">
        <v>29</v>
      </c>
      <c r="C28" s="83" t="s">
        <v>26</v>
      </c>
      <c r="D28" s="84"/>
      <c r="E28" s="85"/>
      <c r="F28" s="86" t="str">
        <f t="shared" ref="F28:J28" si="16">IF(F$3&gt;0,SUM(F25:F27),"")</f>
        <v/>
      </c>
      <c r="G28" s="86" t="str">
        <f t="shared" si="16"/>
        <v/>
      </c>
      <c r="H28" s="86" t="str">
        <f t="shared" si="16"/>
        <v/>
      </c>
      <c r="I28" s="86" t="str">
        <f>IF(I$3&gt;0,SUM(I25:I27),"")</f>
        <v/>
      </c>
      <c r="J28" s="86" t="str">
        <f t="shared" si="16"/>
        <v/>
      </c>
      <c r="K28" s="86" t="str">
        <f>IF(K$3&gt;0,SUM(K25:K27),"")</f>
        <v/>
      </c>
      <c r="L28" s="86" t="str">
        <f t="shared" ref="L28:AR28" si="17">IF(L$3&gt;0,SUM(L25:L27),"")</f>
        <v/>
      </c>
      <c r="M28" s="86" t="str">
        <f t="shared" si="17"/>
        <v/>
      </c>
      <c r="N28" s="86" t="str">
        <f t="shared" si="17"/>
        <v/>
      </c>
      <c r="O28" s="86" t="str">
        <f t="shared" si="17"/>
        <v/>
      </c>
      <c r="P28" s="86" t="str">
        <f t="shared" si="17"/>
        <v/>
      </c>
      <c r="Q28" s="86" t="str">
        <f t="shared" si="17"/>
        <v/>
      </c>
      <c r="R28" s="86" t="str">
        <f t="shared" si="17"/>
        <v/>
      </c>
      <c r="S28" s="86" t="str">
        <f t="shared" si="17"/>
        <v/>
      </c>
      <c r="T28" s="86" t="str">
        <f t="shared" si="17"/>
        <v/>
      </c>
      <c r="U28" s="86" t="str">
        <f t="shared" si="17"/>
        <v/>
      </c>
      <c r="V28" s="86" t="str">
        <f t="shared" si="17"/>
        <v/>
      </c>
      <c r="W28" s="86" t="str">
        <f t="shared" si="17"/>
        <v/>
      </c>
      <c r="X28" s="86" t="str">
        <f t="shared" si="17"/>
        <v/>
      </c>
      <c r="Y28" s="86" t="str">
        <f t="shared" si="17"/>
        <v/>
      </c>
      <c r="Z28" s="86" t="str">
        <f t="shared" si="17"/>
        <v/>
      </c>
      <c r="AA28" s="86" t="str">
        <f t="shared" si="17"/>
        <v/>
      </c>
      <c r="AB28" s="86" t="str">
        <f t="shared" si="17"/>
        <v/>
      </c>
      <c r="AC28" s="86" t="str">
        <f t="shared" si="17"/>
        <v/>
      </c>
      <c r="AD28" s="86" t="str">
        <f t="shared" si="17"/>
        <v/>
      </c>
      <c r="AE28" s="86" t="str">
        <f t="shared" si="17"/>
        <v/>
      </c>
      <c r="AF28" s="86" t="str">
        <f t="shared" si="17"/>
        <v/>
      </c>
      <c r="AG28" s="86" t="str">
        <f t="shared" si="17"/>
        <v/>
      </c>
      <c r="AH28" s="86" t="str">
        <f t="shared" si="17"/>
        <v/>
      </c>
      <c r="AI28" s="86" t="str">
        <f t="shared" si="17"/>
        <v/>
      </c>
      <c r="AJ28" s="86" t="str">
        <f t="shared" si="17"/>
        <v/>
      </c>
      <c r="AK28" s="86" t="str">
        <f t="shared" si="17"/>
        <v/>
      </c>
      <c r="AL28" s="86" t="str">
        <f t="shared" si="17"/>
        <v/>
      </c>
      <c r="AM28" s="86" t="str">
        <f t="shared" si="17"/>
        <v/>
      </c>
      <c r="AN28" s="86" t="str">
        <f t="shared" si="17"/>
        <v/>
      </c>
      <c r="AO28" s="86" t="str">
        <f t="shared" si="17"/>
        <v/>
      </c>
      <c r="AP28" s="86" t="str">
        <f t="shared" si="17"/>
        <v/>
      </c>
      <c r="AQ28" s="86" t="str">
        <f t="shared" si="17"/>
        <v/>
      </c>
      <c r="AR28" s="86" t="str">
        <f t="shared" si="17"/>
        <v/>
      </c>
      <c r="AS28" s="41"/>
    </row>
    <row r="29" spans="1:45" s="10" customFormat="1" x14ac:dyDescent="0.25">
      <c r="C29" s="69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1:45" s="10" customFormat="1" x14ac:dyDescent="0.25">
      <c r="A30" s="19" t="s">
        <v>30</v>
      </c>
      <c r="C30" s="69"/>
      <c r="F30" s="31"/>
      <c r="G30" s="87"/>
      <c r="H30" s="88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45" s="3" customFormat="1" x14ac:dyDescent="0.25">
      <c r="B31" s="79" t="s">
        <v>31</v>
      </c>
      <c r="C31" s="66" t="s">
        <v>26</v>
      </c>
      <c r="D31" s="67"/>
      <c r="E31" s="68"/>
      <c r="F31" s="81" t="str">
        <f>IF(F$3&gt;0,-'Investment Scenario'!E85/1000000,"")</f>
        <v/>
      </c>
      <c r="G31" s="81" t="str">
        <f>IF(G$3&gt;0,-'Investment Scenario'!F85/1000000,"")</f>
        <v/>
      </c>
      <c r="H31" s="81" t="str">
        <f>IF(H$3&gt;0,-'Investment Scenario'!G85/1000000,"")</f>
        <v/>
      </c>
      <c r="I31" s="81" t="str">
        <f>IF(I$3&gt;0,-'Investment Scenario'!H85/1000000,"")</f>
        <v/>
      </c>
      <c r="J31" s="81" t="str">
        <f>IF(J$3&gt;0,-'Investment Scenario'!I85/1000000,"")</f>
        <v/>
      </c>
      <c r="K31" s="81" t="str">
        <f>IF(K$3&gt;0,-'Investment Scenario'!J85/1000000,"")</f>
        <v/>
      </c>
      <c r="L31" s="81" t="str">
        <f>IF(L$3&gt;0,-'Investment Scenario'!K85/1000000,"")</f>
        <v/>
      </c>
      <c r="M31" s="81" t="str">
        <f>IF(M$3&gt;0,-'Investment Scenario'!L85/1000000,"")</f>
        <v/>
      </c>
      <c r="N31" s="81" t="str">
        <f>IF(N$3&gt;0,-'Investment Scenario'!M85/1000000,"")</f>
        <v/>
      </c>
      <c r="O31" s="81" t="str">
        <f>IF(O$3&gt;0,-'Investment Scenario'!N85/1000000,"")</f>
        <v/>
      </c>
      <c r="P31" s="81" t="str">
        <f>IF(P$3&gt;0,-'Investment Scenario'!O85/1000000,"")</f>
        <v/>
      </c>
      <c r="Q31" s="81" t="str">
        <f>IF(Q$3&gt;0,-'Investment Scenario'!P85/1000000,"")</f>
        <v/>
      </c>
      <c r="R31" s="81" t="str">
        <f>IF(R$3&gt;0,-'Investment Scenario'!Q85/1000000,"")</f>
        <v/>
      </c>
      <c r="S31" s="81" t="str">
        <f>IF(S$3&gt;0,-'Investment Scenario'!R85/1000000,"")</f>
        <v/>
      </c>
      <c r="T31" s="81" t="str">
        <f>IF(T$3&gt;0,-'Investment Scenario'!S85/1000000,"")</f>
        <v/>
      </c>
      <c r="U31" s="81" t="str">
        <f>IF(U$3&gt;0,-'Investment Scenario'!T85/1000000,"")</f>
        <v/>
      </c>
      <c r="V31" s="81" t="str">
        <f>IF(V$3&gt;0,-'Investment Scenario'!U85/1000000,"")</f>
        <v/>
      </c>
      <c r="W31" s="81" t="str">
        <f>IF(W$3&gt;0,-'Investment Scenario'!V85/1000000,"")</f>
        <v/>
      </c>
      <c r="X31" s="81" t="str">
        <f>IF(X$3&gt;0,-'Investment Scenario'!W85/1000000,"")</f>
        <v/>
      </c>
      <c r="Y31" s="81" t="str">
        <f>IF(Y$3&gt;0,-'Investment Scenario'!X85/1000000,"")</f>
        <v/>
      </c>
      <c r="Z31" s="81" t="str">
        <f>IF(Z$3&gt;0,-'Investment Scenario'!Y85/1000000,"")</f>
        <v/>
      </c>
      <c r="AA31" s="81" t="str">
        <f>IF(AA$3&gt;0,-'Investment Scenario'!Z85/1000000,"")</f>
        <v/>
      </c>
      <c r="AB31" s="81" t="str">
        <f>IF(AB$3&gt;0,-'Investment Scenario'!AA85/1000000,"")</f>
        <v/>
      </c>
      <c r="AC31" s="81" t="str">
        <f>IF(AC$3&gt;0,-'Investment Scenario'!AB85/1000000,"")</f>
        <v/>
      </c>
      <c r="AD31" s="81" t="str">
        <f>IF(AD$3&gt;0,-'Investment Scenario'!AC85/1000000,"")</f>
        <v/>
      </c>
      <c r="AE31" s="81" t="str">
        <f>IF(AE$3&gt;0,-'Investment Scenario'!AD85/1000000,"")</f>
        <v/>
      </c>
      <c r="AF31" s="81" t="str">
        <f>IF(AF$3&gt;0,-'Investment Scenario'!AE85/1000000,"")</f>
        <v/>
      </c>
      <c r="AG31" s="81" t="str">
        <f>IF(AG$3&gt;0,-'Investment Scenario'!AF85/1000000,"")</f>
        <v/>
      </c>
      <c r="AH31" s="81" t="str">
        <f>IF(AH$3&gt;0,-'Investment Scenario'!AG85/1000000,"")</f>
        <v/>
      </c>
      <c r="AI31" s="81" t="str">
        <f>IF(AI$3&gt;0,-'Investment Scenario'!AH85/1000000,"")</f>
        <v/>
      </c>
      <c r="AJ31" s="81" t="str">
        <f>IF(AJ$3&gt;0,-'Investment Scenario'!AI85/1000000,"")</f>
        <v/>
      </c>
      <c r="AK31" s="81" t="str">
        <f>IF(AK$3&gt;0,-'Investment Scenario'!AJ85/1000000,"")</f>
        <v/>
      </c>
      <c r="AL31" s="81" t="str">
        <f>IF(AL$3&gt;0,-'Investment Scenario'!AK85/1000000,"")</f>
        <v/>
      </c>
      <c r="AM31" s="81" t="str">
        <f>IF(AM$3&gt;0,-'Investment Scenario'!AL85/1000000,"")</f>
        <v/>
      </c>
      <c r="AN31" s="81" t="str">
        <f>IF(AN$3&gt;0,-'Investment Scenario'!AM85/1000000,"")</f>
        <v/>
      </c>
      <c r="AO31" s="81" t="str">
        <f>IF(AO$3&gt;0,-'Investment Scenario'!AN85/1000000,"")</f>
        <v/>
      </c>
      <c r="AP31" s="81" t="str">
        <f>IF(AP$3&gt;0,-'Investment Scenario'!AO85/1000000,"")</f>
        <v/>
      </c>
      <c r="AQ31" s="81" t="str">
        <f>IF(AQ$3&gt;0,-'Investment Scenario'!AP85/1000000,"")</f>
        <v/>
      </c>
      <c r="AR31" s="81" t="str">
        <f>IF(AR$3&gt;0,-'Investment Scenario'!AQ85/1000000,"")</f>
        <v/>
      </c>
    </row>
    <row r="32" spans="1:45" s="3" customFormat="1" x14ac:dyDescent="0.25">
      <c r="B32" s="79" t="s">
        <v>32</v>
      </c>
      <c r="C32" s="66" t="s">
        <v>26</v>
      </c>
      <c r="D32" s="67"/>
      <c r="E32" s="68"/>
      <c r="F32" s="81" t="str">
        <f>IF(F$3&gt;0,-'Investment Scenario'!E88/1000000,"")</f>
        <v/>
      </c>
      <c r="G32" s="81" t="str">
        <f>IF(G$3&gt;0,-'Investment Scenario'!F88/1000000,"")</f>
        <v/>
      </c>
      <c r="H32" s="81" t="str">
        <f>IF(H$3&gt;0,-'Investment Scenario'!G88/1000000,"")</f>
        <v/>
      </c>
      <c r="I32" s="81" t="str">
        <f>IF(I$3&gt;0,-'Investment Scenario'!H88/1000000,"")</f>
        <v/>
      </c>
      <c r="J32" s="81" t="str">
        <f>IF(J$3&gt;0,-'Investment Scenario'!I88/1000000,"")</f>
        <v/>
      </c>
      <c r="K32" s="81" t="str">
        <f>IF(K$3&gt;0,-'Investment Scenario'!J88/1000000,"")</f>
        <v/>
      </c>
      <c r="L32" s="81" t="str">
        <f>IF(L$3&gt;0,-'Investment Scenario'!K88/1000000,"")</f>
        <v/>
      </c>
      <c r="M32" s="81" t="str">
        <f>IF(M$3&gt;0,-'Investment Scenario'!L88/1000000,"")</f>
        <v/>
      </c>
      <c r="N32" s="81" t="str">
        <f>IF(N$3&gt;0,-'Investment Scenario'!M88/1000000,"")</f>
        <v/>
      </c>
      <c r="O32" s="81" t="str">
        <f>IF(O$3&gt;0,-'Investment Scenario'!N88/1000000,"")</f>
        <v/>
      </c>
      <c r="P32" s="81" t="str">
        <f>IF(P$3&gt;0,-'Investment Scenario'!O88/1000000,"")</f>
        <v/>
      </c>
      <c r="Q32" s="81" t="str">
        <f>IF(Q$3&gt;0,-'Investment Scenario'!P88/1000000,"")</f>
        <v/>
      </c>
      <c r="R32" s="81" t="str">
        <f>IF(R$3&gt;0,-'Investment Scenario'!Q88/1000000,"")</f>
        <v/>
      </c>
      <c r="S32" s="81" t="str">
        <f>IF(S$3&gt;0,-'Investment Scenario'!R88/1000000,"")</f>
        <v/>
      </c>
      <c r="T32" s="81" t="str">
        <f>IF(T$3&gt;0,-'Investment Scenario'!S88/1000000,"")</f>
        <v/>
      </c>
      <c r="U32" s="81" t="str">
        <f>IF(U$3&gt;0,-'Investment Scenario'!T88/1000000,"")</f>
        <v/>
      </c>
      <c r="V32" s="81" t="str">
        <f>IF(V$3&gt;0,-'Investment Scenario'!U88/1000000,"")</f>
        <v/>
      </c>
      <c r="W32" s="81" t="str">
        <f>IF(W$3&gt;0,-'Investment Scenario'!V88/1000000,"")</f>
        <v/>
      </c>
      <c r="X32" s="81" t="str">
        <f>IF(X$3&gt;0,-'Investment Scenario'!W88/1000000,"")</f>
        <v/>
      </c>
      <c r="Y32" s="81" t="str">
        <f>IF(Y$3&gt;0,-'Investment Scenario'!X88/1000000,"")</f>
        <v/>
      </c>
      <c r="Z32" s="81" t="str">
        <f>IF(Z$3&gt;0,-'Investment Scenario'!Y88/1000000,"")</f>
        <v/>
      </c>
      <c r="AA32" s="81" t="str">
        <f>IF(AA$3&gt;0,-'Investment Scenario'!Z88/1000000,"")</f>
        <v/>
      </c>
      <c r="AB32" s="81" t="str">
        <f>IF(AB$3&gt;0,-'Investment Scenario'!AA88/1000000,"")</f>
        <v/>
      </c>
      <c r="AC32" s="81" t="str">
        <f>IF(AC$3&gt;0,-'Investment Scenario'!AB88/1000000,"")</f>
        <v/>
      </c>
      <c r="AD32" s="81" t="str">
        <f>IF(AD$3&gt;0,-'Investment Scenario'!AC88/1000000,"")</f>
        <v/>
      </c>
      <c r="AE32" s="81" t="str">
        <f>IF(AE$3&gt;0,-'Investment Scenario'!AD88/1000000,"")</f>
        <v/>
      </c>
      <c r="AF32" s="81" t="str">
        <f>IF(AF$3&gt;0,-'Investment Scenario'!AE88/1000000,"")</f>
        <v/>
      </c>
      <c r="AG32" s="81" t="str">
        <f>IF(AG$3&gt;0,-'Investment Scenario'!AF88/1000000,"")</f>
        <v/>
      </c>
      <c r="AH32" s="81" t="str">
        <f>IF(AH$3&gt;0,-'Investment Scenario'!AG88/1000000,"")</f>
        <v/>
      </c>
      <c r="AI32" s="81" t="str">
        <f>IF(AI$3&gt;0,-'Investment Scenario'!AH88/1000000,"")</f>
        <v/>
      </c>
      <c r="AJ32" s="81" t="str">
        <f>IF(AJ$3&gt;0,-'Investment Scenario'!AI88/1000000,"")</f>
        <v/>
      </c>
      <c r="AK32" s="81" t="str">
        <f>IF(AK$3&gt;0,-'Investment Scenario'!AJ88/1000000,"")</f>
        <v/>
      </c>
      <c r="AL32" s="81" t="str">
        <f>IF(AL$3&gt;0,-'Investment Scenario'!AK88/1000000,"")</f>
        <v/>
      </c>
      <c r="AM32" s="81" t="str">
        <f>IF(AM$3&gt;0,-'Investment Scenario'!AL88/1000000,"")</f>
        <v/>
      </c>
      <c r="AN32" s="81" t="str">
        <f>IF(AN$3&gt;0,-'Investment Scenario'!AM88/1000000,"")</f>
        <v/>
      </c>
      <c r="AO32" s="81" t="str">
        <f>IF(AO$3&gt;0,-'Investment Scenario'!AN88/1000000,"")</f>
        <v/>
      </c>
      <c r="AP32" s="81" t="str">
        <f>IF(AP$3&gt;0,-'Investment Scenario'!AO88/1000000,"")</f>
        <v/>
      </c>
      <c r="AQ32" s="81" t="str">
        <f>IF(AQ$3&gt;0,-'Investment Scenario'!AP88/1000000,"")</f>
        <v/>
      </c>
      <c r="AR32" s="81" t="str">
        <f>IF(AR$3&gt;0,-'Investment Scenario'!AQ88/1000000,"")</f>
        <v/>
      </c>
    </row>
    <row r="33" spans="1:45" s="3" customFormat="1" x14ac:dyDescent="0.25">
      <c r="B33" s="79" t="s">
        <v>33</v>
      </c>
      <c r="C33" s="66" t="s">
        <v>26</v>
      </c>
      <c r="D33" s="67"/>
      <c r="E33" s="68"/>
      <c r="F33" s="81" t="str">
        <f>IF(F$3&gt;0,-'Investment Scenario'!E103/1000000,"")</f>
        <v/>
      </c>
      <c r="G33" s="81" t="str">
        <f>IF(G$3&gt;0,-'Investment Scenario'!F103/1000000,"")</f>
        <v/>
      </c>
      <c r="H33" s="81" t="str">
        <f>IF(H$3&gt;0,-'Investment Scenario'!G103/1000000,"")</f>
        <v/>
      </c>
      <c r="I33" s="81" t="str">
        <f>IF(I$3&gt;0,-'Investment Scenario'!H103/1000000,"")</f>
        <v/>
      </c>
      <c r="J33" s="81" t="str">
        <f>IF(J$3&gt;0,-'Investment Scenario'!I103/1000000,"")</f>
        <v/>
      </c>
      <c r="K33" s="81" t="str">
        <f>IF(K$3&gt;0,-'Investment Scenario'!J103/1000000,"")</f>
        <v/>
      </c>
      <c r="L33" s="81" t="str">
        <f>IF(L$3&gt;0,-'Investment Scenario'!K103/1000000,"")</f>
        <v/>
      </c>
      <c r="M33" s="81" t="str">
        <f>IF(M$3&gt;0,-'Investment Scenario'!L103/1000000,"")</f>
        <v/>
      </c>
      <c r="N33" s="81" t="str">
        <f>IF(N$3&gt;0,-'Investment Scenario'!M103/1000000,"")</f>
        <v/>
      </c>
      <c r="O33" s="81" t="str">
        <f>IF(O$3&gt;0,-'Investment Scenario'!N103/1000000,"")</f>
        <v/>
      </c>
      <c r="P33" s="81" t="str">
        <f>IF(P$3&gt;0,-'Investment Scenario'!O103/1000000,"")</f>
        <v/>
      </c>
      <c r="Q33" s="81" t="str">
        <f>IF(Q$3&gt;0,-'Investment Scenario'!P103/1000000,"")</f>
        <v/>
      </c>
      <c r="R33" s="81" t="str">
        <f>IF(R$3&gt;0,-'Investment Scenario'!Q103/1000000,"")</f>
        <v/>
      </c>
      <c r="S33" s="81" t="str">
        <f>IF(S$3&gt;0,-'Investment Scenario'!R103/1000000,"")</f>
        <v/>
      </c>
      <c r="T33" s="81" t="str">
        <f>IF(T$3&gt;0,-'Investment Scenario'!S103/1000000,"")</f>
        <v/>
      </c>
      <c r="U33" s="81" t="str">
        <f>IF(U$3&gt;0,-'Investment Scenario'!T103/1000000,"")</f>
        <v/>
      </c>
      <c r="V33" s="81" t="str">
        <f>IF(V$3&gt;0,-'Investment Scenario'!U103/1000000,"")</f>
        <v/>
      </c>
      <c r="W33" s="81" t="str">
        <f>IF(W$3&gt;0,-'Investment Scenario'!V103/1000000,"")</f>
        <v/>
      </c>
      <c r="X33" s="81" t="str">
        <f>IF(X$3&gt;0,-'Investment Scenario'!W103/1000000,"")</f>
        <v/>
      </c>
      <c r="Y33" s="81" t="str">
        <f>IF(Y$3&gt;0,-'Investment Scenario'!X103/1000000,"")</f>
        <v/>
      </c>
      <c r="Z33" s="81" t="str">
        <f>IF(Z$3&gt;0,-'Investment Scenario'!Y103/1000000,"")</f>
        <v/>
      </c>
      <c r="AA33" s="81" t="str">
        <f>IF(AA$3&gt;0,-'Investment Scenario'!Z103/1000000,"")</f>
        <v/>
      </c>
      <c r="AB33" s="81" t="str">
        <f>IF(AB$3&gt;0,-'Investment Scenario'!AA103/1000000,"")</f>
        <v/>
      </c>
      <c r="AC33" s="81" t="str">
        <f>IF(AC$3&gt;0,-'Investment Scenario'!AB103/1000000,"")</f>
        <v/>
      </c>
      <c r="AD33" s="81" t="str">
        <f>IF(AD$3&gt;0,-'Investment Scenario'!AC103/1000000,"")</f>
        <v/>
      </c>
      <c r="AE33" s="81" t="str">
        <f>IF(AE$3&gt;0,-'Investment Scenario'!AD103/1000000,"")</f>
        <v/>
      </c>
      <c r="AF33" s="81" t="str">
        <f>IF(AF$3&gt;0,-'Investment Scenario'!AE103/1000000,"")</f>
        <v/>
      </c>
      <c r="AG33" s="81" t="str">
        <f>IF(AG$3&gt;0,-'Investment Scenario'!AF103/1000000,"")</f>
        <v/>
      </c>
      <c r="AH33" s="81" t="str">
        <f>IF(AH$3&gt;0,-'Investment Scenario'!AG103/1000000,"")</f>
        <v/>
      </c>
      <c r="AI33" s="81" t="str">
        <f>IF(AI$3&gt;0,-'Investment Scenario'!AH103/1000000,"")</f>
        <v/>
      </c>
      <c r="AJ33" s="81" t="str">
        <f>IF(AJ$3&gt;0,-'Investment Scenario'!AI103/1000000,"")</f>
        <v/>
      </c>
      <c r="AK33" s="81" t="str">
        <f>IF(AK$3&gt;0,-'Investment Scenario'!AJ103/1000000,"")</f>
        <v/>
      </c>
      <c r="AL33" s="81" t="str">
        <f>IF(AL$3&gt;0,-'Investment Scenario'!AK103/1000000,"")</f>
        <v/>
      </c>
      <c r="AM33" s="81" t="str">
        <f>IF(AM$3&gt;0,-'Investment Scenario'!AL103/1000000,"")</f>
        <v/>
      </c>
      <c r="AN33" s="81" t="str">
        <f>IF(AN$3&gt;0,-'Investment Scenario'!AM103/1000000,"")</f>
        <v/>
      </c>
      <c r="AO33" s="81" t="str">
        <f>IF(AO$3&gt;0,-'Investment Scenario'!AN103/1000000,"")</f>
        <v/>
      </c>
      <c r="AP33" s="81" t="str">
        <f>IF(AP$3&gt;0,-'Investment Scenario'!AO103/1000000,"")</f>
        <v/>
      </c>
      <c r="AQ33" s="81" t="str">
        <f>IF(AQ$3&gt;0,-'Investment Scenario'!AP103/1000000,"")</f>
        <v/>
      </c>
      <c r="AR33" s="81" t="str">
        <f>IF(AR$3&gt;0,-'Investment Scenario'!AQ103/1000000,"")</f>
        <v/>
      </c>
    </row>
    <row r="34" spans="1:45" s="3" customFormat="1" x14ac:dyDescent="0.25">
      <c r="A34" s="60"/>
      <c r="B34" s="82" t="s">
        <v>34</v>
      </c>
      <c r="C34" s="83" t="s">
        <v>26</v>
      </c>
      <c r="D34" s="84"/>
      <c r="E34" s="85"/>
      <c r="F34" s="86" t="str">
        <f t="shared" ref="F34:J34" si="18">IF(F$3&gt;0,SUM(F31:F33),"")</f>
        <v/>
      </c>
      <c r="G34" s="86" t="str">
        <f t="shared" si="18"/>
        <v/>
      </c>
      <c r="H34" s="86" t="str">
        <f t="shared" si="18"/>
        <v/>
      </c>
      <c r="I34" s="86" t="str">
        <f>IF(I$3&gt;0,SUM(I31:I33),"")</f>
        <v/>
      </c>
      <c r="J34" s="86" t="str">
        <f t="shared" si="18"/>
        <v/>
      </c>
      <c r="K34" s="86" t="str">
        <f>IF(K$3&gt;0,SUM(K31:K33),"")</f>
        <v/>
      </c>
      <c r="L34" s="86" t="str">
        <f t="shared" ref="L34:AR34" si="19">IF(L$3&gt;0,SUM(L31:L33),"")</f>
        <v/>
      </c>
      <c r="M34" s="86" t="str">
        <f t="shared" si="19"/>
        <v/>
      </c>
      <c r="N34" s="86" t="str">
        <f t="shared" si="19"/>
        <v/>
      </c>
      <c r="O34" s="86" t="str">
        <f t="shared" si="19"/>
        <v/>
      </c>
      <c r="P34" s="86" t="str">
        <f t="shared" si="19"/>
        <v/>
      </c>
      <c r="Q34" s="86" t="str">
        <f t="shared" si="19"/>
        <v/>
      </c>
      <c r="R34" s="86" t="str">
        <f t="shared" si="19"/>
        <v/>
      </c>
      <c r="S34" s="86" t="str">
        <f t="shared" si="19"/>
        <v/>
      </c>
      <c r="T34" s="86" t="str">
        <f t="shared" si="19"/>
        <v/>
      </c>
      <c r="U34" s="86" t="str">
        <f t="shared" si="19"/>
        <v/>
      </c>
      <c r="V34" s="86" t="str">
        <f t="shared" si="19"/>
        <v/>
      </c>
      <c r="W34" s="86" t="str">
        <f t="shared" si="19"/>
        <v/>
      </c>
      <c r="X34" s="86" t="str">
        <f t="shared" si="19"/>
        <v/>
      </c>
      <c r="Y34" s="86" t="str">
        <f t="shared" si="19"/>
        <v/>
      </c>
      <c r="Z34" s="86" t="str">
        <f t="shared" si="19"/>
        <v/>
      </c>
      <c r="AA34" s="86" t="str">
        <f t="shared" si="19"/>
        <v/>
      </c>
      <c r="AB34" s="86" t="str">
        <f t="shared" si="19"/>
        <v/>
      </c>
      <c r="AC34" s="86" t="str">
        <f t="shared" si="19"/>
        <v/>
      </c>
      <c r="AD34" s="86" t="str">
        <f t="shared" si="19"/>
        <v/>
      </c>
      <c r="AE34" s="86" t="str">
        <f t="shared" si="19"/>
        <v/>
      </c>
      <c r="AF34" s="86" t="str">
        <f t="shared" si="19"/>
        <v/>
      </c>
      <c r="AG34" s="86" t="str">
        <f t="shared" si="19"/>
        <v/>
      </c>
      <c r="AH34" s="86" t="str">
        <f t="shared" si="19"/>
        <v/>
      </c>
      <c r="AI34" s="86" t="str">
        <f t="shared" si="19"/>
        <v/>
      </c>
      <c r="AJ34" s="86" t="str">
        <f t="shared" si="19"/>
        <v/>
      </c>
      <c r="AK34" s="86" t="str">
        <f t="shared" si="19"/>
        <v/>
      </c>
      <c r="AL34" s="86" t="str">
        <f t="shared" si="19"/>
        <v/>
      </c>
      <c r="AM34" s="86" t="str">
        <f t="shared" si="19"/>
        <v/>
      </c>
      <c r="AN34" s="86" t="str">
        <f t="shared" si="19"/>
        <v/>
      </c>
      <c r="AO34" s="86" t="str">
        <f t="shared" si="19"/>
        <v/>
      </c>
      <c r="AP34" s="86" t="str">
        <f t="shared" si="19"/>
        <v/>
      </c>
      <c r="AQ34" s="86" t="str">
        <f t="shared" si="19"/>
        <v/>
      </c>
      <c r="AR34" s="86" t="str">
        <f t="shared" si="19"/>
        <v/>
      </c>
      <c r="AS34" s="41"/>
    </row>
    <row r="35" spans="1:45" s="3" customFormat="1" x14ac:dyDescent="0.25">
      <c r="C35" s="66"/>
      <c r="D35" s="10"/>
      <c r="E35" s="10"/>
      <c r="F35" s="31"/>
      <c r="G35" s="31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45" s="1" customFormat="1" x14ac:dyDescent="0.25">
      <c r="A36" s="59"/>
      <c r="B36" s="89" t="s">
        <v>35</v>
      </c>
      <c r="C36" s="90" t="s">
        <v>26</v>
      </c>
      <c r="D36" s="59"/>
      <c r="E36" s="61"/>
      <c r="F36" s="91">
        <f>IF(F$3&gt;0,SUM(F28,F34),0)</f>
        <v>0</v>
      </c>
      <c r="G36" s="91">
        <f t="shared" ref="G36:AR36" si="20">IF(G$3&gt;0,SUM(G28,G34),0)</f>
        <v>0</v>
      </c>
      <c r="H36" s="91">
        <f>IF(H$3&gt;0,SUM(H28,H34),0)</f>
        <v>0</v>
      </c>
      <c r="I36" s="91">
        <f>IF(I$3&gt;0,SUM(I28,I34),0)</f>
        <v>0</v>
      </c>
      <c r="J36" s="91">
        <f>IF(J$3&gt;0,SUM(J28,J34),0)</f>
        <v>0</v>
      </c>
      <c r="K36" s="91">
        <f>IF(K$3&gt;0,SUM(K28,K34),0)</f>
        <v>0</v>
      </c>
      <c r="L36" s="91">
        <f t="shared" si="20"/>
        <v>0</v>
      </c>
      <c r="M36" s="91">
        <f t="shared" si="20"/>
        <v>0</v>
      </c>
      <c r="N36" s="91">
        <f t="shared" si="20"/>
        <v>0</v>
      </c>
      <c r="O36" s="91">
        <f t="shared" si="20"/>
        <v>0</v>
      </c>
      <c r="P36" s="91">
        <f t="shared" si="20"/>
        <v>0</v>
      </c>
      <c r="Q36" s="91">
        <f t="shared" si="20"/>
        <v>0</v>
      </c>
      <c r="R36" s="91">
        <f t="shared" si="20"/>
        <v>0</v>
      </c>
      <c r="S36" s="91">
        <f t="shared" si="20"/>
        <v>0</v>
      </c>
      <c r="T36" s="91">
        <f t="shared" si="20"/>
        <v>0</v>
      </c>
      <c r="U36" s="91">
        <f t="shared" si="20"/>
        <v>0</v>
      </c>
      <c r="V36" s="91">
        <f t="shared" si="20"/>
        <v>0</v>
      </c>
      <c r="W36" s="91">
        <f t="shared" si="20"/>
        <v>0</v>
      </c>
      <c r="X36" s="91">
        <f t="shared" si="20"/>
        <v>0</v>
      </c>
      <c r="Y36" s="91">
        <f t="shared" si="20"/>
        <v>0</v>
      </c>
      <c r="Z36" s="91">
        <f t="shared" si="20"/>
        <v>0</v>
      </c>
      <c r="AA36" s="91">
        <f t="shared" si="20"/>
        <v>0</v>
      </c>
      <c r="AB36" s="91">
        <f t="shared" si="20"/>
        <v>0</v>
      </c>
      <c r="AC36" s="91">
        <f t="shared" si="20"/>
        <v>0</v>
      </c>
      <c r="AD36" s="91">
        <f t="shared" si="20"/>
        <v>0</v>
      </c>
      <c r="AE36" s="91">
        <f t="shared" si="20"/>
        <v>0</v>
      </c>
      <c r="AF36" s="91">
        <f t="shared" si="20"/>
        <v>0</v>
      </c>
      <c r="AG36" s="91">
        <f t="shared" si="20"/>
        <v>0</v>
      </c>
      <c r="AH36" s="91">
        <f t="shared" si="20"/>
        <v>0</v>
      </c>
      <c r="AI36" s="91">
        <f t="shared" si="20"/>
        <v>0</v>
      </c>
      <c r="AJ36" s="91">
        <f t="shared" si="20"/>
        <v>0</v>
      </c>
      <c r="AK36" s="91">
        <f t="shared" si="20"/>
        <v>0</v>
      </c>
      <c r="AL36" s="91">
        <f t="shared" si="20"/>
        <v>0</v>
      </c>
      <c r="AM36" s="91">
        <f t="shared" si="20"/>
        <v>0</v>
      </c>
      <c r="AN36" s="91">
        <f t="shared" si="20"/>
        <v>0</v>
      </c>
      <c r="AO36" s="91">
        <f t="shared" si="20"/>
        <v>0</v>
      </c>
      <c r="AP36" s="91">
        <f t="shared" si="20"/>
        <v>0</v>
      </c>
      <c r="AQ36" s="91">
        <f t="shared" si="20"/>
        <v>0</v>
      </c>
      <c r="AR36" s="91">
        <f t="shared" si="20"/>
        <v>0</v>
      </c>
    </row>
    <row r="37" spans="1:45" s="20" customFormat="1" x14ac:dyDescent="0.25">
      <c r="A37" s="92"/>
      <c r="B37" s="93" t="s">
        <v>36</v>
      </c>
      <c r="C37" s="94" t="s">
        <v>37</v>
      </c>
      <c r="D37" s="92"/>
      <c r="E37" s="95"/>
      <c r="F37" s="96" t="str">
        <f>IFERROR(F36/F28,"n/a")</f>
        <v>n/a</v>
      </c>
      <c r="G37" s="96" t="str">
        <f t="shared" ref="G37:AR37" si="21">IFERROR(G36/G28,"n/a")</f>
        <v>n/a</v>
      </c>
      <c r="H37" s="96" t="str">
        <f t="shared" si="21"/>
        <v>n/a</v>
      </c>
      <c r="I37" s="96" t="str">
        <f>IFERROR(I36/I28,"n/a")</f>
        <v>n/a</v>
      </c>
      <c r="J37" s="96" t="str">
        <f>IFERROR(J36/J28,"n/a")</f>
        <v>n/a</v>
      </c>
      <c r="K37" s="96" t="str">
        <f>IFERROR(K36/K28,"n/a")</f>
        <v>n/a</v>
      </c>
      <c r="L37" s="96" t="str">
        <f t="shared" si="21"/>
        <v>n/a</v>
      </c>
      <c r="M37" s="96" t="str">
        <f t="shared" si="21"/>
        <v>n/a</v>
      </c>
      <c r="N37" s="96" t="str">
        <f t="shared" si="21"/>
        <v>n/a</v>
      </c>
      <c r="O37" s="96" t="str">
        <f t="shared" si="21"/>
        <v>n/a</v>
      </c>
      <c r="P37" s="96" t="str">
        <f t="shared" si="21"/>
        <v>n/a</v>
      </c>
      <c r="Q37" s="96" t="str">
        <f t="shared" si="21"/>
        <v>n/a</v>
      </c>
      <c r="R37" s="96" t="str">
        <f t="shared" si="21"/>
        <v>n/a</v>
      </c>
      <c r="S37" s="96" t="str">
        <f t="shared" si="21"/>
        <v>n/a</v>
      </c>
      <c r="T37" s="96" t="str">
        <f t="shared" si="21"/>
        <v>n/a</v>
      </c>
      <c r="U37" s="96" t="str">
        <f t="shared" si="21"/>
        <v>n/a</v>
      </c>
      <c r="V37" s="96" t="str">
        <f t="shared" si="21"/>
        <v>n/a</v>
      </c>
      <c r="W37" s="96" t="str">
        <f t="shared" si="21"/>
        <v>n/a</v>
      </c>
      <c r="X37" s="96" t="str">
        <f t="shared" si="21"/>
        <v>n/a</v>
      </c>
      <c r="Y37" s="96" t="str">
        <f t="shared" si="21"/>
        <v>n/a</v>
      </c>
      <c r="Z37" s="96" t="str">
        <f t="shared" si="21"/>
        <v>n/a</v>
      </c>
      <c r="AA37" s="96" t="str">
        <f t="shared" si="21"/>
        <v>n/a</v>
      </c>
      <c r="AB37" s="96" t="str">
        <f t="shared" si="21"/>
        <v>n/a</v>
      </c>
      <c r="AC37" s="96" t="str">
        <f t="shared" si="21"/>
        <v>n/a</v>
      </c>
      <c r="AD37" s="96" t="str">
        <f t="shared" si="21"/>
        <v>n/a</v>
      </c>
      <c r="AE37" s="96" t="str">
        <f t="shared" si="21"/>
        <v>n/a</v>
      </c>
      <c r="AF37" s="96" t="str">
        <f t="shared" si="21"/>
        <v>n/a</v>
      </c>
      <c r="AG37" s="96" t="str">
        <f t="shared" si="21"/>
        <v>n/a</v>
      </c>
      <c r="AH37" s="96" t="str">
        <f t="shared" si="21"/>
        <v>n/a</v>
      </c>
      <c r="AI37" s="96" t="str">
        <f t="shared" si="21"/>
        <v>n/a</v>
      </c>
      <c r="AJ37" s="96" t="str">
        <f t="shared" si="21"/>
        <v>n/a</v>
      </c>
      <c r="AK37" s="96" t="str">
        <f t="shared" si="21"/>
        <v>n/a</v>
      </c>
      <c r="AL37" s="96" t="str">
        <f t="shared" si="21"/>
        <v>n/a</v>
      </c>
      <c r="AM37" s="96" t="str">
        <f t="shared" si="21"/>
        <v>n/a</v>
      </c>
      <c r="AN37" s="96" t="str">
        <f t="shared" si="21"/>
        <v>n/a</v>
      </c>
      <c r="AO37" s="96" t="str">
        <f t="shared" si="21"/>
        <v>n/a</v>
      </c>
      <c r="AP37" s="96" t="str">
        <f t="shared" si="21"/>
        <v>n/a</v>
      </c>
      <c r="AQ37" s="96" t="str">
        <f t="shared" si="21"/>
        <v>n/a</v>
      </c>
      <c r="AR37" s="96" t="str">
        <f t="shared" si="21"/>
        <v>n/a</v>
      </c>
    </row>
    <row r="38" spans="1:45" s="41" customFormat="1" x14ac:dyDescent="0.25">
      <c r="A38" s="92"/>
      <c r="B38" s="62" t="s">
        <v>38</v>
      </c>
      <c r="C38" s="63" t="s">
        <v>26</v>
      </c>
      <c r="D38" s="233" t="str">
        <f>IF(ROUND(SUM(F38:AR38),1)=ROUND(D49,1),"odpisy v pořádku/D&amp;A is OK","odpisy nesedí/D&amp;A is not OK")</f>
        <v>odpisy v pořádku/D&amp;A is OK</v>
      </c>
      <c r="E38" s="65"/>
      <c r="F38" s="97">
        <f>IF(F3&gt;0,IF(F3&lt;=$D$50,SUM($D$49)/$D$50,0),0)</f>
        <v>0</v>
      </c>
      <c r="G38" s="97">
        <f t="shared" ref="G38:AR38" si="22">IF(G3&gt;0,IF(G3&lt;=$D$50,SUM($D$49)/$D$50,0),0)</f>
        <v>0</v>
      </c>
      <c r="H38" s="97">
        <f t="shared" si="22"/>
        <v>0</v>
      </c>
      <c r="I38" s="97">
        <f t="shared" si="22"/>
        <v>0</v>
      </c>
      <c r="J38" s="97">
        <f t="shared" si="22"/>
        <v>0</v>
      </c>
      <c r="K38" s="97">
        <f t="shared" si="22"/>
        <v>0</v>
      </c>
      <c r="L38" s="97">
        <f t="shared" si="22"/>
        <v>0</v>
      </c>
      <c r="M38" s="97">
        <f t="shared" si="22"/>
        <v>0</v>
      </c>
      <c r="N38" s="97">
        <f t="shared" si="22"/>
        <v>0</v>
      </c>
      <c r="O38" s="97">
        <f t="shared" si="22"/>
        <v>0</v>
      </c>
      <c r="P38" s="97">
        <f t="shared" si="22"/>
        <v>0</v>
      </c>
      <c r="Q38" s="97">
        <f t="shared" si="22"/>
        <v>0</v>
      </c>
      <c r="R38" s="97">
        <f t="shared" si="22"/>
        <v>0</v>
      </c>
      <c r="S38" s="97">
        <f t="shared" si="22"/>
        <v>0</v>
      </c>
      <c r="T38" s="97">
        <f t="shared" si="22"/>
        <v>0</v>
      </c>
      <c r="U38" s="97">
        <f t="shared" si="22"/>
        <v>0</v>
      </c>
      <c r="V38" s="97">
        <f t="shared" si="22"/>
        <v>0</v>
      </c>
      <c r="W38" s="97">
        <f t="shared" si="22"/>
        <v>0</v>
      </c>
      <c r="X38" s="97">
        <f t="shared" si="22"/>
        <v>0</v>
      </c>
      <c r="Y38" s="97">
        <f t="shared" si="22"/>
        <v>0</v>
      </c>
      <c r="Z38" s="97">
        <f t="shared" si="22"/>
        <v>0</v>
      </c>
      <c r="AA38" s="97">
        <f t="shared" si="22"/>
        <v>0</v>
      </c>
      <c r="AB38" s="97">
        <f t="shared" si="22"/>
        <v>0</v>
      </c>
      <c r="AC38" s="97">
        <f t="shared" si="22"/>
        <v>0</v>
      </c>
      <c r="AD38" s="97">
        <f t="shared" si="22"/>
        <v>0</v>
      </c>
      <c r="AE38" s="97">
        <f t="shared" si="22"/>
        <v>0</v>
      </c>
      <c r="AF38" s="97">
        <f t="shared" si="22"/>
        <v>0</v>
      </c>
      <c r="AG38" s="97">
        <f t="shared" si="22"/>
        <v>0</v>
      </c>
      <c r="AH38" s="97">
        <f t="shared" si="22"/>
        <v>0</v>
      </c>
      <c r="AI38" s="97">
        <f t="shared" si="22"/>
        <v>0</v>
      </c>
      <c r="AJ38" s="97">
        <f t="shared" si="22"/>
        <v>0</v>
      </c>
      <c r="AK38" s="97">
        <f t="shared" si="22"/>
        <v>0</v>
      </c>
      <c r="AL38" s="97">
        <f t="shared" si="22"/>
        <v>0</v>
      </c>
      <c r="AM38" s="97">
        <f t="shared" si="22"/>
        <v>0</v>
      </c>
      <c r="AN38" s="97">
        <f t="shared" si="22"/>
        <v>0</v>
      </c>
      <c r="AO38" s="97">
        <f t="shared" si="22"/>
        <v>0</v>
      </c>
      <c r="AP38" s="97">
        <f t="shared" si="22"/>
        <v>0</v>
      </c>
      <c r="AQ38" s="97">
        <f t="shared" si="22"/>
        <v>0</v>
      </c>
      <c r="AR38" s="97">
        <f t="shared" si="22"/>
        <v>0</v>
      </c>
    </row>
    <row r="39" spans="1:45" s="1" customFormat="1" x14ac:dyDescent="0.25">
      <c r="A39" s="59"/>
      <c r="B39" s="89" t="s">
        <v>39</v>
      </c>
      <c r="C39" s="90" t="s">
        <v>26</v>
      </c>
      <c r="D39" s="59"/>
      <c r="E39" s="65"/>
      <c r="F39" s="91">
        <f>IF(F$3&gt;0,F36+F38,0)</f>
        <v>0</v>
      </c>
      <c r="G39" s="91">
        <f t="shared" ref="G39:AR39" si="23">IF(G$3&gt;0,G36+G38,0)</f>
        <v>0</v>
      </c>
      <c r="H39" s="91">
        <f t="shared" si="23"/>
        <v>0</v>
      </c>
      <c r="I39" s="91">
        <f>IF(I$3&gt;0,I36+I38,0)</f>
        <v>0</v>
      </c>
      <c r="J39" s="91">
        <f t="shared" si="23"/>
        <v>0</v>
      </c>
      <c r="K39" s="91">
        <f t="shared" si="23"/>
        <v>0</v>
      </c>
      <c r="L39" s="91">
        <f t="shared" si="23"/>
        <v>0</v>
      </c>
      <c r="M39" s="91">
        <f t="shared" si="23"/>
        <v>0</v>
      </c>
      <c r="N39" s="91">
        <f t="shared" si="23"/>
        <v>0</v>
      </c>
      <c r="O39" s="91">
        <f t="shared" si="23"/>
        <v>0</v>
      </c>
      <c r="P39" s="91">
        <f t="shared" si="23"/>
        <v>0</v>
      </c>
      <c r="Q39" s="91">
        <f t="shared" si="23"/>
        <v>0</v>
      </c>
      <c r="R39" s="91">
        <f t="shared" si="23"/>
        <v>0</v>
      </c>
      <c r="S39" s="91">
        <f t="shared" si="23"/>
        <v>0</v>
      </c>
      <c r="T39" s="91">
        <f t="shared" si="23"/>
        <v>0</v>
      </c>
      <c r="U39" s="91">
        <f t="shared" si="23"/>
        <v>0</v>
      </c>
      <c r="V39" s="91">
        <f t="shared" si="23"/>
        <v>0</v>
      </c>
      <c r="W39" s="91">
        <f t="shared" si="23"/>
        <v>0</v>
      </c>
      <c r="X39" s="91">
        <f t="shared" si="23"/>
        <v>0</v>
      </c>
      <c r="Y39" s="91">
        <f t="shared" si="23"/>
        <v>0</v>
      </c>
      <c r="Z39" s="91">
        <f t="shared" si="23"/>
        <v>0</v>
      </c>
      <c r="AA39" s="91">
        <f t="shared" si="23"/>
        <v>0</v>
      </c>
      <c r="AB39" s="91">
        <f t="shared" si="23"/>
        <v>0</v>
      </c>
      <c r="AC39" s="91">
        <f t="shared" si="23"/>
        <v>0</v>
      </c>
      <c r="AD39" s="91">
        <f t="shared" si="23"/>
        <v>0</v>
      </c>
      <c r="AE39" s="91">
        <f t="shared" si="23"/>
        <v>0</v>
      </c>
      <c r="AF39" s="91">
        <f t="shared" si="23"/>
        <v>0</v>
      </c>
      <c r="AG39" s="91">
        <f t="shared" si="23"/>
        <v>0</v>
      </c>
      <c r="AH39" s="91">
        <f t="shared" si="23"/>
        <v>0</v>
      </c>
      <c r="AI39" s="91">
        <f t="shared" si="23"/>
        <v>0</v>
      </c>
      <c r="AJ39" s="91">
        <f t="shared" si="23"/>
        <v>0</v>
      </c>
      <c r="AK39" s="91">
        <f t="shared" si="23"/>
        <v>0</v>
      </c>
      <c r="AL39" s="91">
        <f t="shared" si="23"/>
        <v>0</v>
      </c>
      <c r="AM39" s="91">
        <f t="shared" si="23"/>
        <v>0</v>
      </c>
      <c r="AN39" s="91">
        <f t="shared" si="23"/>
        <v>0</v>
      </c>
      <c r="AO39" s="91">
        <f t="shared" si="23"/>
        <v>0</v>
      </c>
      <c r="AP39" s="91">
        <f t="shared" si="23"/>
        <v>0</v>
      </c>
      <c r="AQ39" s="91">
        <f t="shared" si="23"/>
        <v>0</v>
      </c>
      <c r="AR39" s="91">
        <f t="shared" si="23"/>
        <v>0</v>
      </c>
    </row>
    <row r="40" spans="1:45" s="3" customFormat="1" x14ac:dyDescent="0.25">
      <c r="A40" s="59"/>
      <c r="B40" s="41" t="s">
        <v>40</v>
      </c>
      <c r="C40" s="63" t="s">
        <v>26</v>
      </c>
      <c r="D40" s="98">
        <f>'Investment Scenario'!B33</f>
        <v>0</v>
      </c>
      <c r="E40" s="65"/>
      <c r="F40" s="138">
        <f>(SUM('Investment Scenario'!$E$35:'Investment Scenario'!E35)-SUM('Investment Scenario'!$E$36:'Investment Scenario'!E36))/1000000</f>
        <v>0</v>
      </c>
      <c r="G40" s="138" t="e">
        <f>(SUM('Investment Scenario'!$E$35:'Investment Scenario'!F35)-SUM('Investment Scenario'!$E$36:'Investment Scenario'!F36))/1000000</f>
        <v>#DIV/0!</v>
      </c>
      <c r="H40" s="138" t="e">
        <f>(SUM('Investment Scenario'!$E$35:'Investment Scenario'!G35)-SUM('Investment Scenario'!$E$36:'Investment Scenario'!G36))/1000000</f>
        <v>#DIV/0!</v>
      </c>
      <c r="I40" s="138" t="e">
        <f>(SUM('Investment Scenario'!$E$35:'Investment Scenario'!H35)-SUM('Investment Scenario'!$E$36:'Investment Scenario'!H36))/1000000</f>
        <v>#DIV/0!</v>
      </c>
      <c r="J40" s="138" t="e">
        <f>(SUM('Investment Scenario'!$E$35:'Investment Scenario'!I35)-SUM('Investment Scenario'!$E$36:'Investment Scenario'!I36))/1000000</f>
        <v>#DIV/0!</v>
      </c>
      <c r="K40" s="138" t="e">
        <f>(SUM('Investment Scenario'!$E$35:'Investment Scenario'!J35)-SUM('Investment Scenario'!$E$36:'Investment Scenario'!J36))/1000000</f>
        <v>#DIV/0!</v>
      </c>
      <c r="L40" s="138" t="e">
        <f>(SUM('Investment Scenario'!$E$35:'Investment Scenario'!K35)-SUM('Investment Scenario'!$E$36:'Investment Scenario'!K36))/1000000</f>
        <v>#DIV/0!</v>
      </c>
      <c r="M40" s="138" t="e">
        <f>(SUM('Investment Scenario'!$E$35:'Investment Scenario'!L35)-SUM('Investment Scenario'!$E$36:'Investment Scenario'!L36))/1000000</f>
        <v>#DIV/0!</v>
      </c>
      <c r="N40" s="138" t="e">
        <f>(SUM('Investment Scenario'!$E$35:'Investment Scenario'!M35)-SUM('Investment Scenario'!$E$36:'Investment Scenario'!M36))/1000000</f>
        <v>#DIV/0!</v>
      </c>
      <c r="O40" s="138" t="e">
        <f>(SUM('Investment Scenario'!$E$35:'Investment Scenario'!N35)-SUM('Investment Scenario'!$E$36:'Investment Scenario'!N36))/1000000</f>
        <v>#DIV/0!</v>
      </c>
      <c r="P40" s="138" t="e">
        <f>(SUM('Investment Scenario'!$E$35:'Investment Scenario'!O35)-SUM('Investment Scenario'!$E$36:'Investment Scenario'!O36))/1000000</f>
        <v>#DIV/0!</v>
      </c>
      <c r="Q40" s="138" t="e">
        <f>(SUM('Investment Scenario'!$E$35:'Investment Scenario'!P35)-SUM('Investment Scenario'!$E$36:'Investment Scenario'!P36))/1000000</f>
        <v>#DIV/0!</v>
      </c>
      <c r="R40" s="138" t="e">
        <f>(SUM('Investment Scenario'!$E$35:'Investment Scenario'!Q35)-SUM('Investment Scenario'!$E$36:'Investment Scenario'!Q36))/1000000</f>
        <v>#DIV/0!</v>
      </c>
      <c r="S40" s="138" t="e">
        <f>(SUM('Investment Scenario'!$E$35:'Investment Scenario'!R35)-SUM('Investment Scenario'!$E$36:'Investment Scenario'!R36))/1000000</f>
        <v>#DIV/0!</v>
      </c>
      <c r="T40" s="138" t="e">
        <f>(SUM('Investment Scenario'!$E$35:'Investment Scenario'!S35)-SUM('Investment Scenario'!$E$36:'Investment Scenario'!S36))/1000000</f>
        <v>#DIV/0!</v>
      </c>
      <c r="U40" s="138" t="e">
        <f>(SUM('Investment Scenario'!$E$35:'Investment Scenario'!T35)-SUM('Investment Scenario'!$E$36:'Investment Scenario'!T36))/1000000</f>
        <v>#DIV/0!</v>
      </c>
      <c r="V40" s="138" t="e">
        <f>(SUM('Investment Scenario'!$E$35:'Investment Scenario'!U35)-SUM('Investment Scenario'!$E$36:'Investment Scenario'!U36))/1000000</f>
        <v>#DIV/0!</v>
      </c>
      <c r="W40" s="138" t="e">
        <f>(SUM('Investment Scenario'!$E$35:'Investment Scenario'!V35)-SUM('Investment Scenario'!$E$36:'Investment Scenario'!V36))/1000000</f>
        <v>#DIV/0!</v>
      </c>
      <c r="X40" s="138" t="e">
        <f>(SUM('Investment Scenario'!$E$35:'Investment Scenario'!W35)-SUM('Investment Scenario'!$E$36:'Investment Scenario'!W36))/1000000</f>
        <v>#DIV/0!</v>
      </c>
      <c r="Y40" s="138" t="e">
        <f>(SUM('Investment Scenario'!$E$35:'Investment Scenario'!X35)-SUM('Investment Scenario'!$E$36:'Investment Scenario'!X36))/1000000</f>
        <v>#DIV/0!</v>
      </c>
      <c r="Z40" s="138" t="e">
        <f>(SUM('Investment Scenario'!$E$35:'Investment Scenario'!Y35)-SUM('Investment Scenario'!$E$36:'Investment Scenario'!Y36))/1000000</f>
        <v>#DIV/0!</v>
      </c>
      <c r="AA40" s="138" t="e">
        <f>(SUM('Investment Scenario'!$E$35:'Investment Scenario'!Z35)-SUM('Investment Scenario'!$E$36:'Investment Scenario'!Z36))/1000000</f>
        <v>#DIV/0!</v>
      </c>
      <c r="AB40" s="138" t="e">
        <f>(SUM('Investment Scenario'!$E$35:'Investment Scenario'!AA35)-SUM('Investment Scenario'!$E$36:'Investment Scenario'!AA36))/1000000</f>
        <v>#DIV/0!</v>
      </c>
      <c r="AC40" s="138" t="e">
        <f>(SUM('Investment Scenario'!$E$35:'Investment Scenario'!AB35)-SUM('Investment Scenario'!$E$36:'Investment Scenario'!AB36))/1000000</f>
        <v>#DIV/0!</v>
      </c>
      <c r="AD40" s="138" t="e">
        <f>(SUM('Investment Scenario'!$E$35:'Investment Scenario'!AC35)-SUM('Investment Scenario'!$E$36:'Investment Scenario'!AC36))/1000000</f>
        <v>#DIV/0!</v>
      </c>
      <c r="AE40" s="138" t="e">
        <f>(SUM('Investment Scenario'!$E$35:'Investment Scenario'!AD35)-SUM('Investment Scenario'!$E$36:'Investment Scenario'!AD36))/1000000</f>
        <v>#DIV/0!</v>
      </c>
      <c r="AF40" s="138" t="e">
        <f>(SUM('Investment Scenario'!$E$35:'Investment Scenario'!AE35)-SUM('Investment Scenario'!$E$36:'Investment Scenario'!AE36))/1000000</f>
        <v>#DIV/0!</v>
      </c>
      <c r="AG40" s="138" t="e">
        <f>(SUM('Investment Scenario'!$E$35:'Investment Scenario'!AF35)-SUM('Investment Scenario'!$E$36:'Investment Scenario'!AF36))/1000000</f>
        <v>#DIV/0!</v>
      </c>
      <c r="AH40" s="138" t="e">
        <f>(SUM('Investment Scenario'!$E$35:'Investment Scenario'!AG35)-SUM('Investment Scenario'!$E$36:'Investment Scenario'!AG36))/1000000</f>
        <v>#DIV/0!</v>
      </c>
      <c r="AI40" s="138" t="e">
        <f>(SUM('Investment Scenario'!$E$35:'Investment Scenario'!AH35)-SUM('Investment Scenario'!$E$36:'Investment Scenario'!AH36))/1000000</f>
        <v>#DIV/0!</v>
      </c>
      <c r="AJ40" s="138" t="e">
        <f>(SUM('Investment Scenario'!$E$35:'Investment Scenario'!AI35)-SUM('Investment Scenario'!$E$36:'Investment Scenario'!AI36))/1000000</f>
        <v>#DIV/0!</v>
      </c>
      <c r="AK40" s="138" t="e">
        <f>(SUM('Investment Scenario'!$E$35:'Investment Scenario'!AJ35)-SUM('Investment Scenario'!$E$36:'Investment Scenario'!AJ36))/1000000</f>
        <v>#DIV/0!</v>
      </c>
      <c r="AL40" s="138" t="e">
        <f>(SUM('Investment Scenario'!$E$35:'Investment Scenario'!AK35)-SUM('Investment Scenario'!$E$36:'Investment Scenario'!AK36))/1000000</f>
        <v>#DIV/0!</v>
      </c>
      <c r="AM40" s="138" t="e">
        <f>(SUM('Investment Scenario'!$E$35:'Investment Scenario'!AL35)-SUM('Investment Scenario'!$E$36:'Investment Scenario'!AL36))/1000000</f>
        <v>#DIV/0!</v>
      </c>
      <c r="AN40" s="138" t="e">
        <f>(SUM('Investment Scenario'!$E$35:'Investment Scenario'!AM35)-SUM('Investment Scenario'!$E$36:'Investment Scenario'!AM36))/1000000</f>
        <v>#DIV/0!</v>
      </c>
      <c r="AO40" s="138" t="e">
        <f>(SUM('Investment Scenario'!$E$35:'Investment Scenario'!AN35)-SUM('Investment Scenario'!$E$36:'Investment Scenario'!AN36))/1000000</f>
        <v>#DIV/0!</v>
      </c>
      <c r="AP40" s="138" t="e">
        <f>(SUM('Investment Scenario'!$E$35:'Investment Scenario'!AO35)-SUM('Investment Scenario'!$E$36:'Investment Scenario'!AO36))/1000000</f>
        <v>#DIV/0!</v>
      </c>
      <c r="AQ40" s="138" t="e">
        <f>(SUM('Investment Scenario'!$E$35:'Investment Scenario'!AP35)-SUM('Investment Scenario'!$E$36:'Investment Scenario'!AP36))/1000000</f>
        <v>#DIV/0!</v>
      </c>
      <c r="AR40" s="138" t="e">
        <f>(SUM('Investment Scenario'!$E$35:'Investment Scenario'!AQ35)-SUM('Investment Scenario'!$E$36:'Investment Scenario'!AQ36))/1000000</f>
        <v>#DIV/0!</v>
      </c>
    </row>
    <row r="41" spans="1:45" s="3" customFormat="1" x14ac:dyDescent="0.25">
      <c r="A41" s="59"/>
      <c r="B41" s="41" t="s">
        <v>41</v>
      </c>
      <c r="C41" s="94" t="s">
        <v>37</v>
      </c>
      <c r="D41" s="1"/>
      <c r="E41" s="65"/>
      <c r="F41" s="139">
        <f>'Investment Scenario'!E34</f>
        <v>0</v>
      </c>
      <c r="G41" s="139">
        <f>'Investment Scenario'!F34</f>
        <v>0</v>
      </c>
      <c r="H41" s="139">
        <f>'Investment Scenario'!G34</f>
        <v>0</v>
      </c>
      <c r="I41" s="139">
        <f>'Investment Scenario'!H34</f>
        <v>0</v>
      </c>
      <c r="J41" s="139">
        <f>'Investment Scenario'!I34</f>
        <v>0</v>
      </c>
      <c r="K41" s="139">
        <f>'Investment Scenario'!J34</f>
        <v>0</v>
      </c>
      <c r="L41" s="139">
        <f>'Investment Scenario'!K34</f>
        <v>0</v>
      </c>
      <c r="M41" s="139">
        <f>'Investment Scenario'!L34</f>
        <v>0</v>
      </c>
      <c r="N41" s="139">
        <f>'Investment Scenario'!M34</f>
        <v>0</v>
      </c>
      <c r="O41" s="139">
        <f>'Investment Scenario'!N34</f>
        <v>0</v>
      </c>
      <c r="P41" s="139">
        <f>'Investment Scenario'!O34</f>
        <v>0</v>
      </c>
      <c r="Q41" s="139">
        <f>'Investment Scenario'!P34</f>
        <v>0</v>
      </c>
      <c r="R41" s="139">
        <f>'Investment Scenario'!Q34</f>
        <v>0</v>
      </c>
      <c r="S41" s="139">
        <f>'Investment Scenario'!R34</f>
        <v>0</v>
      </c>
      <c r="T41" s="139">
        <f>'Investment Scenario'!S34</f>
        <v>0</v>
      </c>
      <c r="U41" s="139">
        <f>'Investment Scenario'!T34</f>
        <v>0</v>
      </c>
      <c r="V41" s="139">
        <f>'Investment Scenario'!U34</f>
        <v>0</v>
      </c>
      <c r="W41" s="139">
        <f>'Investment Scenario'!V34</f>
        <v>0</v>
      </c>
      <c r="X41" s="139">
        <f>'Investment Scenario'!W34</f>
        <v>0</v>
      </c>
      <c r="Y41" s="139">
        <f>'Investment Scenario'!X34</f>
        <v>0</v>
      </c>
      <c r="Z41" s="139">
        <f>'Investment Scenario'!Y34</f>
        <v>0</v>
      </c>
      <c r="AA41" s="139">
        <f>'Investment Scenario'!Z34</f>
        <v>0</v>
      </c>
      <c r="AB41" s="139">
        <f>'Investment Scenario'!AA34</f>
        <v>0</v>
      </c>
      <c r="AC41" s="139">
        <f>'Investment Scenario'!AB34</f>
        <v>0</v>
      </c>
      <c r="AD41" s="139">
        <f>'Investment Scenario'!AC34</f>
        <v>0</v>
      </c>
      <c r="AE41" s="139">
        <f>'Investment Scenario'!AD34</f>
        <v>0</v>
      </c>
      <c r="AF41" s="139">
        <f>'Investment Scenario'!AE34</f>
        <v>0</v>
      </c>
      <c r="AG41" s="139">
        <f>'Investment Scenario'!AF34</f>
        <v>0</v>
      </c>
      <c r="AH41" s="139">
        <f>'Investment Scenario'!AG34</f>
        <v>0</v>
      </c>
      <c r="AI41" s="139">
        <f>'Investment Scenario'!AH34</f>
        <v>0</v>
      </c>
      <c r="AJ41" s="139">
        <f>'Investment Scenario'!AI34</f>
        <v>0</v>
      </c>
      <c r="AK41" s="139">
        <f>'Investment Scenario'!AJ34</f>
        <v>0</v>
      </c>
      <c r="AL41" s="139">
        <f>'Investment Scenario'!AK34</f>
        <v>0</v>
      </c>
      <c r="AM41" s="139">
        <f>'Investment Scenario'!AL34</f>
        <v>0</v>
      </c>
      <c r="AN41" s="139">
        <f>'Investment Scenario'!AM34</f>
        <v>0</v>
      </c>
      <c r="AO41" s="139">
        <f>'Investment Scenario'!AN34</f>
        <v>0</v>
      </c>
      <c r="AP41" s="139">
        <f>'Investment Scenario'!AO34</f>
        <v>0</v>
      </c>
      <c r="AQ41" s="139">
        <f>'Investment Scenario'!AP34</f>
        <v>0</v>
      </c>
      <c r="AR41" s="139">
        <f>'Investment Scenario'!AQ34</f>
        <v>0</v>
      </c>
    </row>
    <row r="42" spans="1:45" s="1" customFormat="1" x14ac:dyDescent="0.25">
      <c r="A42" s="59"/>
      <c r="B42" s="62" t="s">
        <v>42</v>
      </c>
      <c r="C42" s="63" t="s">
        <v>26</v>
      </c>
      <c r="D42" s="59"/>
      <c r="E42" s="65"/>
      <c r="F42" s="97">
        <f>-F41*F40</f>
        <v>0</v>
      </c>
      <c r="G42" s="97" t="e">
        <f t="shared" ref="G42:AR42" si="24">-G41*G40</f>
        <v>#DIV/0!</v>
      </c>
      <c r="H42" s="97" t="e">
        <f t="shared" si="24"/>
        <v>#DIV/0!</v>
      </c>
      <c r="I42" s="97" t="e">
        <f>-I41*I40</f>
        <v>#DIV/0!</v>
      </c>
      <c r="J42" s="97" t="e">
        <f t="shared" si="24"/>
        <v>#DIV/0!</v>
      </c>
      <c r="K42" s="97" t="e">
        <f t="shared" si="24"/>
        <v>#DIV/0!</v>
      </c>
      <c r="L42" s="97" t="e">
        <f t="shared" si="24"/>
        <v>#DIV/0!</v>
      </c>
      <c r="M42" s="97" t="e">
        <f t="shared" si="24"/>
        <v>#DIV/0!</v>
      </c>
      <c r="N42" s="97" t="e">
        <f t="shared" si="24"/>
        <v>#DIV/0!</v>
      </c>
      <c r="O42" s="97" t="e">
        <f t="shared" si="24"/>
        <v>#DIV/0!</v>
      </c>
      <c r="P42" s="97" t="e">
        <f t="shared" si="24"/>
        <v>#DIV/0!</v>
      </c>
      <c r="Q42" s="97" t="e">
        <f t="shared" si="24"/>
        <v>#DIV/0!</v>
      </c>
      <c r="R42" s="97" t="e">
        <f t="shared" si="24"/>
        <v>#DIV/0!</v>
      </c>
      <c r="S42" s="97" t="e">
        <f t="shared" si="24"/>
        <v>#DIV/0!</v>
      </c>
      <c r="T42" s="97" t="e">
        <f t="shared" si="24"/>
        <v>#DIV/0!</v>
      </c>
      <c r="U42" s="97" t="e">
        <f t="shared" si="24"/>
        <v>#DIV/0!</v>
      </c>
      <c r="V42" s="97" t="e">
        <f t="shared" si="24"/>
        <v>#DIV/0!</v>
      </c>
      <c r="W42" s="97" t="e">
        <f t="shared" si="24"/>
        <v>#DIV/0!</v>
      </c>
      <c r="X42" s="97" t="e">
        <f t="shared" si="24"/>
        <v>#DIV/0!</v>
      </c>
      <c r="Y42" s="97" t="e">
        <f t="shared" si="24"/>
        <v>#DIV/0!</v>
      </c>
      <c r="Z42" s="97" t="e">
        <f t="shared" si="24"/>
        <v>#DIV/0!</v>
      </c>
      <c r="AA42" s="97" t="e">
        <f t="shared" si="24"/>
        <v>#DIV/0!</v>
      </c>
      <c r="AB42" s="97" t="e">
        <f t="shared" si="24"/>
        <v>#DIV/0!</v>
      </c>
      <c r="AC42" s="97" t="e">
        <f t="shared" si="24"/>
        <v>#DIV/0!</v>
      </c>
      <c r="AD42" s="97" t="e">
        <f t="shared" si="24"/>
        <v>#DIV/0!</v>
      </c>
      <c r="AE42" s="97" t="e">
        <f t="shared" si="24"/>
        <v>#DIV/0!</v>
      </c>
      <c r="AF42" s="97" t="e">
        <f t="shared" si="24"/>
        <v>#DIV/0!</v>
      </c>
      <c r="AG42" s="97" t="e">
        <f t="shared" si="24"/>
        <v>#DIV/0!</v>
      </c>
      <c r="AH42" s="97" t="e">
        <f t="shared" si="24"/>
        <v>#DIV/0!</v>
      </c>
      <c r="AI42" s="97" t="e">
        <f t="shared" si="24"/>
        <v>#DIV/0!</v>
      </c>
      <c r="AJ42" s="97" t="e">
        <f t="shared" si="24"/>
        <v>#DIV/0!</v>
      </c>
      <c r="AK42" s="97" t="e">
        <f t="shared" si="24"/>
        <v>#DIV/0!</v>
      </c>
      <c r="AL42" s="97" t="e">
        <f t="shared" si="24"/>
        <v>#DIV/0!</v>
      </c>
      <c r="AM42" s="97" t="e">
        <f t="shared" si="24"/>
        <v>#DIV/0!</v>
      </c>
      <c r="AN42" s="97" t="e">
        <f t="shared" si="24"/>
        <v>#DIV/0!</v>
      </c>
      <c r="AO42" s="97" t="e">
        <f t="shared" si="24"/>
        <v>#DIV/0!</v>
      </c>
      <c r="AP42" s="97" t="e">
        <f t="shared" si="24"/>
        <v>#DIV/0!</v>
      </c>
      <c r="AQ42" s="97" t="e">
        <f t="shared" si="24"/>
        <v>#DIV/0!</v>
      </c>
      <c r="AR42" s="97" t="e">
        <f t="shared" si="24"/>
        <v>#DIV/0!</v>
      </c>
    </row>
    <row r="43" spans="1:45" s="1" customFormat="1" x14ac:dyDescent="0.25">
      <c r="A43" s="59"/>
      <c r="B43" s="89" t="s">
        <v>43</v>
      </c>
      <c r="C43" s="90" t="s">
        <v>26</v>
      </c>
      <c r="D43" s="59"/>
      <c r="E43" s="65"/>
      <c r="F43" s="91">
        <f>+F39+F42</f>
        <v>0</v>
      </c>
      <c r="G43" s="91" t="e">
        <f t="shared" ref="G43:AR43" si="25">+G39+G42</f>
        <v>#DIV/0!</v>
      </c>
      <c r="H43" s="91" t="e">
        <f t="shared" si="25"/>
        <v>#DIV/0!</v>
      </c>
      <c r="I43" s="91" t="e">
        <f>+I39+I42</f>
        <v>#DIV/0!</v>
      </c>
      <c r="J43" s="91" t="e">
        <f t="shared" si="25"/>
        <v>#DIV/0!</v>
      </c>
      <c r="K43" s="91" t="e">
        <f t="shared" si="25"/>
        <v>#DIV/0!</v>
      </c>
      <c r="L43" s="91" t="e">
        <f t="shared" si="25"/>
        <v>#DIV/0!</v>
      </c>
      <c r="M43" s="91" t="e">
        <f t="shared" si="25"/>
        <v>#DIV/0!</v>
      </c>
      <c r="N43" s="91" t="e">
        <f t="shared" si="25"/>
        <v>#DIV/0!</v>
      </c>
      <c r="O43" s="91" t="e">
        <f t="shared" si="25"/>
        <v>#DIV/0!</v>
      </c>
      <c r="P43" s="91" t="e">
        <f t="shared" si="25"/>
        <v>#DIV/0!</v>
      </c>
      <c r="Q43" s="91" t="e">
        <f t="shared" si="25"/>
        <v>#DIV/0!</v>
      </c>
      <c r="R43" s="91" t="e">
        <f t="shared" si="25"/>
        <v>#DIV/0!</v>
      </c>
      <c r="S43" s="91" t="e">
        <f t="shared" si="25"/>
        <v>#DIV/0!</v>
      </c>
      <c r="T43" s="91" t="e">
        <f t="shared" si="25"/>
        <v>#DIV/0!</v>
      </c>
      <c r="U43" s="91" t="e">
        <f t="shared" si="25"/>
        <v>#DIV/0!</v>
      </c>
      <c r="V43" s="91" t="e">
        <f t="shared" si="25"/>
        <v>#DIV/0!</v>
      </c>
      <c r="W43" s="91" t="e">
        <f t="shared" si="25"/>
        <v>#DIV/0!</v>
      </c>
      <c r="X43" s="91" t="e">
        <f t="shared" si="25"/>
        <v>#DIV/0!</v>
      </c>
      <c r="Y43" s="91" t="e">
        <f t="shared" si="25"/>
        <v>#DIV/0!</v>
      </c>
      <c r="Z43" s="91" t="e">
        <f t="shared" si="25"/>
        <v>#DIV/0!</v>
      </c>
      <c r="AA43" s="91" t="e">
        <f t="shared" si="25"/>
        <v>#DIV/0!</v>
      </c>
      <c r="AB43" s="91" t="e">
        <f t="shared" si="25"/>
        <v>#DIV/0!</v>
      </c>
      <c r="AC43" s="91" t="e">
        <f t="shared" si="25"/>
        <v>#DIV/0!</v>
      </c>
      <c r="AD43" s="91" t="e">
        <f t="shared" si="25"/>
        <v>#DIV/0!</v>
      </c>
      <c r="AE43" s="91" t="e">
        <f t="shared" si="25"/>
        <v>#DIV/0!</v>
      </c>
      <c r="AF43" s="91" t="e">
        <f t="shared" si="25"/>
        <v>#DIV/0!</v>
      </c>
      <c r="AG43" s="91" t="e">
        <f t="shared" si="25"/>
        <v>#DIV/0!</v>
      </c>
      <c r="AH43" s="91" t="e">
        <f t="shared" si="25"/>
        <v>#DIV/0!</v>
      </c>
      <c r="AI43" s="91" t="e">
        <f t="shared" si="25"/>
        <v>#DIV/0!</v>
      </c>
      <c r="AJ43" s="91" t="e">
        <f t="shared" si="25"/>
        <v>#DIV/0!</v>
      </c>
      <c r="AK43" s="91" t="e">
        <f t="shared" si="25"/>
        <v>#DIV/0!</v>
      </c>
      <c r="AL43" s="91" t="e">
        <f t="shared" si="25"/>
        <v>#DIV/0!</v>
      </c>
      <c r="AM43" s="91" t="e">
        <f t="shared" si="25"/>
        <v>#DIV/0!</v>
      </c>
      <c r="AN43" s="91" t="e">
        <f t="shared" si="25"/>
        <v>#DIV/0!</v>
      </c>
      <c r="AO43" s="91" t="e">
        <f t="shared" si="25"/>
        <v>#DIV/0!</v>
      </c>
      <c r="AP43" s="91" t="e">
        <f t="shared" si="25"/>
        <v>#DIV/0!</v>
      </c>
      <c r="AQ43" s="91" t="e">
        <f t="shared" si="25"/>
        <v>#DIV/0!</v>
      </c>
      <c r="AR43" s="91" t="e">
        <f t="shared" si="25"/>
        <v>#DIV/0!</v>
      </c>
    </row>
    <row r="44" spans="1:45" s="3" customFormat="1" x14ac:dyDescent="0.25">
      <c r="A44" s="59"/>
      <c r="B44" s="3" t="s">
        <v>44</v>
      </c>
      <c r="C44" s="66" t="s">
        <v>26</v>
      </c>
      <c r="D44" s="98">
        <f>'Investment Scenario'!B17</f>
        <v>0.19</v>
      </c>
      <c r="E44" s="65"/>
      <c r="F44" s="97">
        <f>MIN(-F43*$D$44,0)</f>
        <v>0</v>
      </c>
      <c r="G44" s="97" t="e">
        <f t="shared" ref="G44:AR44" si="26">MIN(-G43*$D$44,0)</f>
        <v>#DIV/0!</v>
      </c>
      <c r="H44" s="97" t="e">
        <f t="shared" si="26"/>
        <v>#DIV/0!</v>
      </c>
      <c r="I44" s="97" t="e">
        <f>MIN(-I43*$D$44,0)</f>
        <v>#DIV/0!</v>
      </c>
      <c r="J44" s="97" t="e">
        <f t="shared" si="26"/>
        <v>#DIV/0!</v>
      </c>
      <c r="K44" s="97" t="e">
        <f t="shared" si="26"/>
        <v>#DIV/0!</v>
      </c>
      <c r="L44" s="97" t="e">
        <f t="shared" si="26"/>
        <v>#DIV/0!</v>
      </c>
      <c r="M44" s="97" t="e">
        <f t="shared" si="26"/>
        <v>#DIV/0!</v>
      </c>
      <c r="N44" s="97" t="e">
        <f t="shared" si="26"/>
        <v>#DIV/0!</v>
      </c>
      <c r="O44" s="97" t="e">
        <f t="shared" si="26"/>
        <v>#DIV/0!</v>
      </c>
      <c r="P44" s="97" t="e">
        <f t="shared" si="26"/>
        <v>#DIV/0!</v>
      </c>
      <c r="Q44" s="97" t="e">
        <f t="shared" si="26"/>
        <v>#DIV/0!</v>
      </c>
      <c r="R44" s="97" t="e">
        <f t="shared" si="26"/>
        <v>#DIV/0!</v>
      </c>
      <c r="S44" s="97" t="e">
        <f t="shared" si="26"/>
        <v>#DIV/0!</v>
      </c>
      <c r="T44" s="97" t="e">
        <f t="shared" si="26"/>
        <v>#DIV/0!</v>
      </c>
      <c r="U44" s="97" t="e">
        <f t="shared" si="26"/>
        <v>#DIV/0!</v>
      </c>
      <c r="V44" s="97" t="e">
        <f t="shared" si="26"/>
        <v>#DIV/0!</v>
      </c>
      <c r="W44" s="97" t="e">
        <f t="shared" si="26"/>
        <v>#DIV/0!</v>
      </c>
      <c r="X44" s="97" t="e">
        <f t="shared" si="26"/>
        <v>#DIV/0!</v>
      </c>
      <c r="Y44" s="97" t="e">
        <f t="shared" si="26"/>
        <v>#DIV/0!</v>
      </c>
      <c r="Z44" s="97" t="e">
        <f t="shared" si="26"/>
        <v>#DIV/0!</v>
      </c>
      <c r="AA44" s="97" t="e">
        <f t="shared" si="26"/>
        <v>#DIV/0!</v>
      </c>
      <c r="AB44" s="97" t="e">
        <f t="shared" si="26"/>
        <v>#DIV/0!</v>
      </c>
      <c r="AC44" s="97" t="e">
        <f t="shared" si="26"/>
        <v>#DIV/0!</v>
      </c>
      <c r="AD44" s="97" t="e">
        <f t="shared" si="26"/>
        <v>#DIV/0!</v>
      </c>
      <c r="AE44" s="97" t="e">
        <f t="shared" si="26"/>
        <v>#DIV/0!</v>
      </c>
      <c r="AF44" s="97" t="e">
        <f t="shared" si="26"/>
        <v>#DIV/0!</v>
      </c>
      <c r="AG44" s="97" t="e">
        <f t="shared" si="26"/>
        <v>#DIV/0!</v>
      </c>
      <c r="AH44" s="97" t="e">
        <f t="shared" si="26"/>
        <v>#DIV/0!</v>
      </c>
      <c r="AI44" s="97" t="e">
        <f t="shared" si="26"/>
        <v>#DIV/0!</v>
      </c>
      <c r="AJ44" s="97" t="e">
        <f t="shared" si="26"/>
        <v>#DIV/0!</v>
      </c>
      <c r="AK44" s="97" t="e">
        <f t="shared" si="26"/>
        <v>#DIV/0!</v>
      </c>
      <c r="AL44" s="97" t="e">
        <f t="shared" si="26"/>
        <v>#DIV/0!</v>
      </c>
      <c r="AM44" s="97" t="e">
        <f t="shared" si="26"/>
        <v>#DIV/0!</v>
      </c>
      <c r="AN44" s="97" t="e">
        <f t="shared" si="26"/>
        <v>#DIV/0!</v>
      </c>
      <c r="AO44" s="97" t="e">
        <f t="shared" si="26"/>
        <v>#DIV/0!</v>
      </c>
      <c r="AP44" s="97" t="e">
        <f t="shared" si="26"/>
        <v>#DIV/0!</v>
      </c>
      <c r="AQ44" s="97" t="e">
        <f t="shared" si="26"/>
        <v>#DIV/0!</v>
      </c>
      <c r="AR44" s="97" t="e">
        <f t="shared" si="26"/>
        <v>#DIV/0!</v>
      </c>
    </row>
    <row r="45" spans="1:45" s="1" customFormat="1" x14ac:dyDescent="0.25">
      <c r="A45" s="59"/>
      <c r="B45" s="89" t="s">
        <v>45</v>
      </c>
      <c r="C45" s="90" t="s">
        <v>26</v>
      </c>
      <c r="D45" s="59"/>
      <c r="E45" s="65"/>
      <c r="F45" s="91">
        <f>SUM(F43:F44)</f>
        <v>0</v>
      </c>
      <c r="G45" s="91" t="e">
        <f t="shared" ref="G45:AR45" si="27">SUM(G43:G44)</f>
        <v>#DIV/0!</v>
      </c>
      <c r="H45" s="91" t="e">
        <f t="shared" si="27"/>
        <v>#DIV/0!</v>
      </c>
      <c r="I45" s="91" t="e">
        <f>SUM(I43:I44)</f>
        <v>#DIV/0!</v>
      </c>
      <c r="J45" s="91" t="e">
        <f t="shared" si="27"/>
        <v>#DIV/0!</v>
      </c>
      <c r="K45" s="91" t="e">
        <f t="shared" si="27"/>
        <v>#DIV/0!</v>
      </c>
      <c r="L45" s="91" t="e">
        <f t="shared" si="27"/>
        <v>#DIV/0!</v>
      </c>
      <c r="M45" s="91" t="e">
        <f t="shared" si="27"/>
        <v>#DIV/0!</v>
      </c>
      <c r="N45" s="91" t="e">
        <f t="shared" si="27"/>
        <v>#DIV/0!</v>
      </c>
      <c r="O45" s="91" t="e">
        <f t="shared" si="27"/>
        <v>#DIV/0!</v>
      </c>
      <c r="P45" s="91" t="e">
        <f t="shared" si="27"/>
        <v>#DIV/0!</v>
      </c>
      <c r="Q45" s="91" t="e">
        <f t="shared" si="27"/>
        <v>#DIV/0!</v>
      </c>
      <c r="R45" s="91" t="e">
        <f t="shared" si="27"/>
        <v>#DIV/0!</v>
      </c>
      <c r="S45" s="91" t="e">
        <f t="shared" si="27"/>
        <v>#DIV/0!</v>
      </c>
      <c r="T45" s="91" t="e">
        <f t="shared" si="27"/>
        <v>#DIV/0!</v>
      </c>
      <c r="U45" s="91" t="e">
        <f t="shared" si="27"/>
        <v>#DIV/0!</v>
      </c>
      <c r="V45" s="91" t="e">
        <f t="shared" si="27"/>
        <v>#DIV/0!</v>
      </c>
      <c r="W45" s="91" t="e">
        <f t="shared" si="27"/>
        <v>#DIV/0!</v>
      </c>
      <c r="X45" s="91" t="e">
        <f t="shared" si="27"/>
        <v>#DIV/0!</v>
      </c>
      <c r="Y45" s="91" t="e">
        <f t="shared" si="27"/>
        <v>#DIV/0!</v>
      </c>
      <c r="Z45" s="91" t="e">
        <f t="shared" si="27"/>
        <v>#DIV/0!</v>
      </c>
      <c r="AA45" s="91" t="e">
        <f t="shared" si="27"/>
        <v>#DIV/0!</v>
      </c>
      <c r="AB45" s="91" t="e">
        <f t="shared" si="27"/>
        <v>#DIV/0!</v>
      </c>
      <c r="AC45" s="91" t="e">
        <f t="shared" si="27"/>
        <v>#DIV/0!</v>
      </c>
      <c r="AD45" s="91" t="e">
        <f t="shared" si="27"/>
        <v>#DIV/0!</v>
      </c>
      <c r="AE45" s="91" t="e">
        <f t="shared" si="27"/>
        <v>#DIV/0!</v>
      </c>
      <c r="AF45" s="91" t="e">
        <f t="shared" si="27"/>
        <v>#DIV/0!</v>
      </c>
      <c r="AG45" s="91" t="e">
        <f t="shared" si="27"/>
        <v>#DIV/0!</v>
      </c>
      <c r="AH45" s="91" t="e">
        <f t="shared" si="27"/>
        <v>#DIV/0!</v>
      </c>
      <c r="AI45" s="91" t="e">
        <f t="shared" si="27"/>
        <v>#DIV/0!</v>
      </c>
      <c r="AJ45" s="91" t="e">
        <f t="shared" si="27"/>
        <v>#DIV/0!</v>
      </c>
      <c r="AK45" s="91" t="e">
        <f t="shared" si="27"/>
        <v>#DIV/0!</v>
      </c>
      <c r="AL45" s="91" t="e">
        <f t="shared" si="27"/>
        <v>#DIV/0!</v>
      </c>
      <c r="AM45" s="91" t="e">
        <f t="shared" si="27"/>
        <v>#DIV/0!</v>
      </c>
      <c r="AN45" s="91" t="e">
        <f t="shared" si="27"/>
        <v>#DIV/0!</v>
      </c>
      <c r="AO45" s="91" t="e">
        <f t="shared" si="27"/>
        <v>#DIV/0!</v>
      </c>
      <c r="AP45" s="91" t="e">
        <f t="shared" si="27"/>
        <v>#DIV/0!</v>
      </c>
      <c r="AQ45" s="91" t="e">
        <f t="shared" si="27"/>
        <v>#DIV/0!</v>
      </c>
      <c r="AR45" s="91" t="e">
        <f t="shared" si="27"/>
        <v>#DIV/0!</v>
      </c>
    </row>
    <row r="46" spans="1:45" s="3" customFormat="1" x14ac:dyDescent="0.25">
      <c r="C46" s="66"/>
      <c r="E46" s="65"/>
      <c r="F46" s="30"/>
      <c r="G46" s="31"/>
      <c r="H46" s="31"/>
      <c r="I46" s="31"/>
      <c r="J46" s="31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45" s="3" customFormat="1" x14ac:dyDescent="0.25">
      <c r="A47" s="1" t="s">
        <v>46</v>
      </c>
      <c r="C47" s="99"/>
      <c r="E47" s="65"/>
      <c r="F47" s="30"/>
      <c r="G47" s="31"/>
      <c r="H47" s="31"/>
      <c r="I47" s="31"/>
      <c r="J47" s="31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45" s="1" customFormat="1" x14ac:dyDescent="0.25">
      <c r="A48" s="59"/>
      <c r="B48" s="62" t="s">
        <v>35</v>
      </c>
      <c r="C48" s="63" t="s">
        <v>26</v>
      </c>
      <c r="D48" s="59"/>
      <c r="E48" s="65"/>
      <c r="F48" s="97">
        <f t="shared" ref="F48:I48" si="28">F36</f>
        <v>0</v>
      </c>
      <c r="G48" s="97">
        <f t="shared" si="28"/>
        <v>0</v>
      </c>
      <c r="H48" s="97">
        <f t="shared" si="28"/>
        <v>0</v>
      </c>
      <c r="I48" s="97">
        <f t="shared" si="28"/>
        <v>0</v>
      </c>
      <c r="J48" s="97">
        <f>J36</f>
        <v>0</v>
      </c>
      <c r="K48" s="97">
        <f t="shared" ref="K48:AR48" si="29">K36</f>
        <v>0</v>
      </c>
      <c r="L48" s="97">
        <f t="shared" si="29"/>
        <v>0</v>
      </c>
      <c r="M48" s="97">
        <f t="shared" si="29"/>
        <v>0</v>
      </c>
      <c r="N48" s="97">
        <f t="shared" si="29"/>
        <v>0</v>
      </c>
      <c r="O48" s="97">
        <f t="shared" si="29"/>
        <v>0</v>
      </c>
      <c r="P48" s="97">
        <f t="shared" si="29"/>
        <v>0</v>
      </c>
      <c r="Q48" s="97">
        <f t="shared" si="29"/>
        <v>0</v>
      </c>
      <c r="R48" s="97">
        <f t="shared" si="29"/>
        <v>0</v>
      </c>
      <c r="S48" s="97">
        <f t="shared" si="29"/>
        <v>0</v>
      </c>
      <c r="T48" s="97">
        <f t="shared" si="29"/>
        <v>0</v>
      </c>
      <c r="U48" s="97">
        <f t="shared" si="29"/>
        <v>0</v>
      </c>
      <c r="V48" s="97">
        <f t="shared" si="29"/>
        <v>0</v>
      </c>
      <c r="W48" s="97">
        <f t="shared" si="29"/>
        <v>0</v>
      </c>
      <c r="X48" s="97">
        <f t="shared" si="29"/>
        <v>0</v>
      </c>
      <c r="Y48" s="97">
        <f t="shared" si="29"/>
        <v>0</v>
      </c>
      <c r="Z48" s="97">
        <f t="shared" si="29"/>
        <v>0</v>
      </c>
      <c r="AA48" s="97">
        <f t="shared" si="29"/>
        <v>0</v>
      </c>
      <c r="AB48" s="97">
        <f t="shared" si="29"/>
        <v>0</v>
      </c>
      <c r="AC48" s="97">
        <f t="shared" si="29"/>
        <v>0</v>
      </c>
      <c r="AD48" s="97">
        <f t="shared" si="29"/>
        <v>0</v>
      </c>
      <c r="AE48" s="97">
        <f t="shared" si="29"/>
        <v>0</v>
      </c>
      <c r="AF48" s="97">
        <f t="shared" si="29"/>
        <v>0</v>
      </c>
      <c r="AG48" s="97">
        <f t="shared" si="29"/>
        <v>0</v>
      </c>
      <c r="AH48" s="97">
        <f t="shared" si="29"/>
        <v>0</v>
      </c>
      <c r="AI48" s="97">
        <f t="shared" si="29"/>
        <v>0</v>
      </c>
      <c r="AJ48" s="97">
        <f t="shared" si="29"/>
        <v>0</v>
      </c>
      <c r="AK48" s="97">
        <f t="shared" si="29"/>
        <v>0</v>
      </c>
      <c r="AL48" s="97">
        <f t="shared" si="29"/>
        <v>0</v>
      </c>
      <c r="AM48" s="97">
        <f t="shared" si="29"/>
        <v>0</v>
      </c>
      <c r="AN48" s="97">
        <f t="shared" si="29"/>
        <v>0</v>
      </c>
      <c r="AO48" s="97">
        <f t="shared" si="29"/>
        <v>0</v>
      </c>
      <c r="AP48" s="97">
        <f t="shared" si="29"/>
        <v>0</v>
      </c>
      <c r="AQ48" s="97">
        <f t="shared" si="29"/>
        <v>0</v>
      </c>
      <c r="AR48" s="97">
        <f t="shared" si="29"/>
        <v>0</v>
      </c>
    </row>
    <row r="49" spans="2:44" s="3" customFormat="1" x14ac:dyDescent="0.25">
      <c r="B49" s="10" t="s">
        <v>61</v>
      </c>
      <c r="C49" s="94" t="s">
        <v>26</v>
      </c>
      <c r="D49" s="91">
        <f>SUM(F49:AR49)</f>
        <v>0</v>
      </c>
      <c r="E49" s="65"/>
      <c r="F49" s="140">
        <f>-'Investment Scenario'!E44/1000000</f>
        <v>0</v>
      </c>
      <c r="G49" s="140">
        <f>-'Investment Scenario'!F44/1000000</f>
        <v>0</v>
      </c>
      <c r="H49" s="140">
        <f>-'Investment Scenario'!G44/1000000</f>
        <v>0</v>
      </c>
      <c r="I49" s="140">
        <f>-'Investment Scenario'!H44/1000000</f>
        <v>0</v>
      </c>
      <c r="J49" s="140">
        <f>-'Investment Scenario'!I44/1000000</f>
        <v>0</v>
      </c>
      <c r="K49" s="140">
        <f>-'Investment Scenario'!J44/1000000</f>
        <v>0</v>
      </c>
      <c r="L49" s="140">
        <f>-'Investment Scenario'!K44/1000000</f>
        <v>0</v>
      </c>
      <c r="M49" s="140">
        <f>-'Investment Scenario'!L44/1000000</f>
        <v>0</v>
      </c>
      <c r="N49" s="140">
        <f>-'Investment Scenario'!M44/1000000</f>
        <v>0</v>
      </c>
      <c r="O49" s="140">
        <f>-'Investment Scenario'!N44/1000000</f>
        <v>0</v>
      </c>
      <c r="P49" s="140">
        <f>-'Investment Scenario'!O44/1000000</f>
        <v>0</v>
      </c>
      <c r="Q49" s="140">
        <f>-'Investment Scenario'!P44/1000000</f>
        <v>0</v>
      </c>
      <c r="R49" s="140">
        <f>-'Investment Scenario'!Q44/1000000</f>
        <v>0</v>
      </c>
      <c r="S49" s="140">
        <f>-'Investment Scenario'!R44/1000000</f>
        <v>0</v>
      </c>
      <c r="T49" s="140">
        <f>-'Investment Scenario'!S44/1000000</f>
        <v>0</v>
      </c>
      <c r="U49" s="140">
        <f>-'Investment Scenario'!T44/1000000</f>
        <v>0</v>
      </c>
      <c r="V49" s="140">
        <f>-'Investment Scenario'!U44/1000000</f>
        <v>0</v>
      </c>
      <c r="W49" s="140">
        <f>-'Investment Scenario'!V44/1000000</f>
        <v>0</v>
      </c>
      <c r="X49" s="140">
        <f>-'Investment Scenario'!W44/1000000</f>
        <v>0</v>
      </c>
      <c r="Y49" s="140">
        <f>-'Investment Scenario'!X44/1000000</f>
        <v>0</v>
      </c>
      <c r="Z49" s="140">
        <f>-'Investment Scenario'!Y44/1000000</f>
        <v>0</v>
      </c>
      <c r="AA49" s="140">
        <f>-'Investment Scenario'!Z44/1000000</f>
        <v>0</v>
      </c>
      <c r="AB49" s="140">
        <f>-'Investment Scenario'!AA44/1000000</f>
        <v>0</v>
      </c>
      <c r="AC49" s="140">
        <f>-'Investment Scenario'!AB44/1000000</f>
        <v>0</v>
      </c>
      <c r="AD49" s="140">
        <f>-'Investment Scenario'!AC44/1000000</f>
        <v>0</v>
      </c>
      <c r="AE49" s="140">
        <f>-'Investment Scenario'!AD44/1000000</f>
        <v>0</v>
      </c>
      <c r="AF49" s="140">
        <f>-'Investment Scenario'!AE44/1000000</f>
        <v>0</v>
      </c>
      <c r="AG49" s="140">
        <f>-'Investment Scenario'!AF44/1000000</f>
        <v>0</v>
      </c>
      <c r="AH49" s="140">
        <f>-'Investment Scenario'!AG44/1000000</f>
        <v>0</v>
      </c>
      <c r="AI49" s="140">
        <f>-'Investment Scenario'!AH44/1000000</f>
        <v>0</v>
      </c>
      <c r="AJ49" s="140">
        <f>-'Investment Scenario'!AI44/1000000</f>
        <v>0</v>
      </c>
      <c r="AK49" s="140">
        <f>-'Investment Scenario'!AJ44/1000000</f>
        <v>0</v>
      </c>
      <c r="AL49" s="140">
        <f>-'Investment Scenario'!AK44/1000000</f>
        <v>0</v>
      </c>
      <c r="AM49" s="140">
        <f>-'Investment Scenario'!AL44/1000000</f>
        <v>0</v>
      </c>
      <c r="AN49" s="140">
        <f>-'Investment Scenario'!AM44/1000000</f>
        <v>0</v>
      </c>
      <c r="AO49" s="140">
        <f>-'Investment Scenario'!AN44/1000000</f>
        <v>0</v>
      </c>
      <c r="AP49" s="140">
        <f>-'Investment Scenario'!AO44/1000000</f>
        <v>0</v>
      </c>
      <c r="AQ49" s="140">
        <f>-'Investment Scenario'!AP44/1000000</f>
        <v>0</v>
      </c>
      <c r="AR49" s="140">
        <f>-'Investment Scenario'!AQ44/1000000</f>
        <v>0</v>
      </c>
    </row>
    <row r="50" spans="2:44" s="3" customFormat="1" x14ac:dyDescent="0.25">
      <c r="B50" s="10" t="s">
        <v>50</v>
      </c>
      <c r="C50" s="94" t="s">
        <v>51</v>
      </c>
      <c r="D50" s="137">
        <f>'Investment Scenario'!B43</f>
        <v>0</v>
      </c>
      <c r="E50" s="65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</row>
    <row r="51" spans="2:44" s="3" customFormat="1" x14ac:dyDescent="0.25">
      <c r="B51" s="10" t="s">
        <v>52</v>
      </c>
      <c r="C51" s="94" t="s">
        <v>26</v>
      </c>
      <c r="E51" s="10"/>
      <c r="F51" s="5">
        <f t="shared" ref="F51:AR51" si="30">MIN(-F39*$D$44,0)</f>
        <v>0</v>
      </c>
      <c r="G51" s="5">
        <f t="shared" si="30"/>
        <v>0</v>
      </c>
      <c r="H51" s="5">
        <f t="shared" si="30"/>
        <v>0</v>
      </c>
      <c r="I51" s="5">
        <f t="shared" si="30"/>
        <v>0</v>
      </c>
      <c r="J51" s="5">
        <f t="shared" si="30"/>
        <v>0</v>
      </c>
      <c r="K51" s="5">
        <f t="shared" si="30"/>
        <v>0</v>
      </c>
      <c r="L51" s="5">
        <f t="shared" si="30"/>
        <v>0</v>
      </c>
      <c r="M51" s="5">
        <f t="shared" si="30"/>
        <v>0</v>
      </c>
      <c r="N51" s="5">
        <f t="shared" si="30"/>
        <v>0</v>
      </c>
      <c r="O51" s="5">
        <f t="shared" si="30"/>
        <v>0</v>
      </c>
      <c r="P51" s="5">
        <f t="shared" si="30"/>
        <v>0</v>
      </c>
      <c r="Q51" s="5">
        <f t="shared" si="30"/>
        <v>0</v>
      </c>
      <c r="R51" s="5">
        <f t="shared" si="30"/>
        <v>0</v>
      </c>
      <c r="S51" s="5">
        <f t="shared" si="30"/>
        <v>0</v>
      </c>
      <c r="T51" s="5">
        <f t="shared" si="30"/>
        <v>0</v>
      </c>
      <c r="U51" s="5">
        <f t="shared" si="30"/>
        <v>0</v>
      </c>
      <c r="V51" s="5">
        <f t="shared" si="30"/>
        <v>0</v>
      </c>
      <c r="W51" s="5">
        <f t="shared" si="30"/>
        <v>0</v>
      </c>
      <c r="X51" s="5">
        <f t="shared" si="30"/>
        <v>0</v>
      </c>
      <c r="Y51" s="5">
        <f t="shared" si="30"/>
        <v>0</v>
      </c>
      <c r="Z51" s="5">
        <f t="shared" si="30"/>
        <v>0</v>
      </c>
      <c r="AA51" s="5">
        <f t="shared" si="30"/>
        <v>0</v>
      </c>
      <c r="AB51" s="5">
        <f t="shared" si="30"/>
        <v>0</v>
      </c>
      <c r="AC51" s="5">
        <f t="shared" si="30"/>
        <v>0</v>
      </c>
      <c r="AD51" s="5">
        <f t="shared" si="30"/>
        <v>0</v>
      </c>
      <c r="AE51" s="5">
        <f t="shared" si="30"/>
        <v>0</v>
      </c>
      <c r="AF51" s="5">
        <f t="shared" si="30"/>
        <v>0</v>
      </c>
      <c r="AG51" s="5">
        <f t="shared" si="30"/>
        <v>0</v>
      </c>
      <c r="AH51" s="5">
        <f t="shared" si="30"/>
        <v>0</v>
      </c>
      <c r="AI51" s="5">
        <f t="shared" si="30"/>
        <v>0</v>
      </c>
      <c r="AJ51" s="5">
        <f t="shared" si="30"/>
        <v>0</v>
      </c>
      <c r="AK51" s="5">
        <f t="shared" si="30"/>
        <v>0</v>
      </c>
      <c r="AL51" s="5">
        <f t="shared" si="30"/>
        <v>0</v>
      </c>
      <c r="AM51" s="5">
        <f t="shared" si="30"/>
        <v>0</v>
      </c>
      <c r="AN51" s="5">
        <f t="shared" si="30"/>
        <v>0</v>
      </c>
      <c r="AO51" s="5">
        <f t="shared" si="30"/>
        <v>0</v>
      </c>
      <c r="AP51" s="5">
        <f t="shared" si="30"/>
        <v>0</v>
      </c>
      <c r="AQ51" s="5">
        <f t="shared" si="30"/>
        <v>0</v>
      </c>
      <c r="AR51" s="5">
        <f t="shared" si="30"/>
        <v>0</v>
      </c>
    </row>
    <row r="52" spans="2:44" s="3" customFormat="1" x14ac:dyDescent="0.25">
      <c r="B52" s="229" t="s">
        <v>194</v>
      </c>
      <c r="C52" s="230" t="s">
        <v>26</v>
      </c>
      <c r="D52" s="231"/>
      <c r="E52" s="229"/>
      <c r="F52" s="232" t="str">
        <f>IF(F$3&gt;0,SUM(F48,F51),"")</f>
        <v/>
      </c>
      <c r="G52" s="232" t="str">
        <f>IF(G$3&gt;0,SUM(G48,G51),"")</f>
        <v/>
      </c>
      <c r="H52" s="232" t="str">
        <f t="shared" ref="H52:AR52" si="31">IF(H$3&gt;0,SUM(H48,H51),"")</f>
        <v/>
      </c>
      <c r="I52" s="232" t="str">
        <f t="shared" si="31"/>
        <v/>
      </c>
      <c r="J52" s="232" t="str">
        <f t="shared" si="31"/>
        <v/>
      </c>
      <c r="K52" s="232" t="str">
        <f t="shared" si="31"/>
        <v/>
      </c>
      <c r="L52" s="232" t="str">
        <f t="shared" si="31"/>
        <v/>
      </c>
      <c r="M52" s="232" t="str">
        <f t="shared" si="31"/>
        <v/>
      </c>
      <c r="N52" s="232" t="str">
        <f t="shared" si="31"/>
        <v/>
      </c>
      <c r="O52" s="232" t="str">
        <f t="shared" si="31"/>
        <v/>
      </c>
      <c r="P52" s="232" t="str">
        <f t="shared" si="31"/>
        <v/>
      </c>
      <c r="Q52" s="232" t="str">
        <f t="shared" si="31"/>
        <v/>
      </c>
      <c r="R52" s="232" t="str">
        <f t="shared" si="31"/>
        <v/>
      </c>
      <c r="S52" s="232" t="str">
        <f t="shared" si="31"/>
        <v/>
      </c>
      <c r="T52" s="232" t="str">
        <f t="shared" si="31"/>
        <v/>
      </c>
      <c r="U52" s="232" t="str">
        <f t="shared" si="31"/>
        <v/>
      </c>
      <c r="V52" s="232" t="str">
        <f t="shared" si="31"/>
        <v/>
      </c>
      <c r="W52" s="232" t="str">
        <f t="shared" si="31"/>
        <v/>
      </c>
      <c r="X52" s="232" t="str">
        <f t="shared" si="31"/>
        <v/>
      </c>
      <c r="Y52" s="232" t="str">
        <f t="shared" si="31"/>
        <v/>
      </c>
      <c r="Z52" s="232" t="str">
        <f t="shared" si="31"/>
        <v/>
      </c>
      <c r="AA52" s="232" t="str">
        <f t="shared" si="31"/>
        <v/>
      </c>
      <c r="AB52" s="232" t="str">
        <f t="shared" si="31"/>
        <v/>
      </c>
      <c r="AC52" s="232" t="str">
        <f t="shared" si="31"/>
        <v/>
      </c>
      <c r="AD52" s="232" t="str">
        <f t="shared" si="31"/>
        <v/>
      </c>
      <c r="AE52" s="232" t="str">
        <f t="shared" si="31"/>
        <v/>
      </c>
      <c r="AF52" s="232" t="str">
        <f t="shared" si="31"/>
        <v/>
      </c>
      <c r="AG52" s="232" t="str">
        <f t="shared" si="31"/>
        <v/>
      </c>
      <c r="AH52" s="232" t="str">
        <f t="shared" si="31"/>
        <v/>
      </c>
      <c r="AI52" s="232" t="str">
        <f t="shared" si="31"/>
        <v/>
      </c>
      <c r="AJ52" s="232" t="str">
        <f t="shared" si="31"/>
        <v/>
      </c>
      <c r="AK52" s="232" t="str">
        <f t="shared" si="31"/>
        <v/>
      </c>
      <c r="AL52" s="232" t="str">
        <f t="shared" si="31"/>
        <v/>
      </c>
      <c r="AM52" s="232" t="str">
        <f t="shared" si="31"/>
        <v/>
      </c>
      <c r="AN52" s="232" t="str">
        <f t="shared" si="31"/>
        <v/>
      </c>
      <c r="AO52" s="232" t="str">
        <f t="shared" si="31"/>
        <v/>
      </c>
      <c r="AP52" s="232" t="str">
        <f t="shared" si="31"/>
        <v/>
      </c>
      <c r="AQ52" s="232" t="str">
        <f t="shared" si="31"/>
        <v/>
      </c>
      <c r="AR52" s="232" t="str">
        <f t="shared" si="31"/>
        <v/>
      </c>
    </row>
    <row r="53" spans="2:44" s="3" customFormat="1" x14ac:dyDescent="0.25">
      <c r="B53" s="229" t="s">
        <v>204</v>
      </c>
      <c r="C53" s="230" t="s">
        <v>26</v>
      </c>
      <c r="D53" s="231"/>
      <c r="E53" s="229"/>
      <c r="F53" s="232" t="str">
        <f>IF(AND(F$3&gt;0,F52&gt;=0),SUM(F48,F51),IF(AND(F$3&gt;0,F52&lt;0),0,""))</f>
        <v/>
      </c>
      <c r="G53" s="232" t="str">
        <f t="shared" ref="G53:AQ53" si="32">IF(AND(G$3&gt;0,G52&gt;=0),SUM(G48,G51),IF(AND(G$3&gt;0,G52&lt;0),0,""))</f>
        <v/>
      </c>
      <c r="H53" s="232" t="str">
        <f t="shared" si="32"/>
        <v/>
      </c>
      <c r="I53" s="232" t="str">
        <f t="shared" si="32"/>
        <v/>
      </c>
      <c r="J53" s="232" t="str">
        <f t="shared" si="32"/>
        <v/>
      </c>
      <c r="K53" s="232" t="str">
        <f t="shared" si="32"/>
        <v/>
      </c>
      <c r="L53" s="232" t="str">
        <f t="shared" si="32"/>
        <v/>
      </c>
      <c r="M53" s="232" t="str">
        <f t="shared" si="32"/>
        <v/>
      </c>
      <c r="N53" s="232" t="str">
        <f t="shared" si="32"/>
        <v/>
      </c>
      <c r="O53" s="232" t="str">
        <f t="shared" si="32"/>
        <v/>
      </c>
      <c r="P53" s="232" t="str">
        <f t="shared" si="32"/>
        <v/>
      </c>
      <c r="Q53" s="232" t="str">
        <f t="shared" si="32"/>
        <v/>
      </c>
      <c r="R53" s="232" t="str">
        <f t="shared" si="32"/>
        <v/>
      </c>
      <c r="S53" s="232" t="str">
        <f t="shared" si="32"/>
        <v/>
      </c>
      <c r="T53" s="232" t="str">
        <f t="shared" si="32"/>
        <v/>
      </c>
      <c r="U53" s="232" t="str">
        <f t="shared" si="32"/>
        <v/>
      </c>
      <c r="V53" s="232" t="str">
        <f t="shared" si="32"/>
        <v/>
      </c>
      <c r="W53" s="232" t="str">
        <f t="shared" si="32"/>
        <v/>
      </c>
      <c r="X53" s="232" t="str">
        <f t="shared" si="32"/>
        <v/>
      </c>
      <c r="Y53" s="232" t="str">
        <f t="shared" si="32"/>
        <v/>
      </c>
      <c r="Z53" s="232" t="str">
        <f t="shared" si="32"/>
        <v/>
      </c>
      <c r="AA53" s="232" t="str">
        <f t="shared" si="32"/>
        <v/>
      </c>
      <c r="AB53" s="232" t="str">
        <f t="shared" si="32"/>
        <v/>
      </c>
      <c r="AC53" s="232" t="str">
        <f t="shared" si="32"/>
        <v/>
      </c>
      <c r="AD53" s="232" t="str">
        <f t="shared" si="32"/>
        <v/>
      </c>
      <c r="AE53" s="232" t="str">
        <f t="shared" si="32"/>
        <v/>
      </c>
      <c r="AF53" s="232" t="str">
        <f t="shared" si="32"/>
        <v/>
      </c>
      <c r="AG53" s="232" t="str">
        <f t="shared" si="32"/>
        <v/>
      </c>
      <c r="AH53" s="232" t="str">
        <f t="shared" si="32"/>
        <v/>
      </c>
      <c r="AI53" s="232" t="str">
        <f t="shared" si="32"/>
        <v/>
      </c>
      <c r="AJ53" s="232" t="str">
        <f t="shared" si="32"/>
        <v/>
      </c>
      <c r="AK53" s="232" t="str">
        <f t="shared" si="32"/>
        <v/>
      </c>
      <c r="AL53" s="232" t="str">
        <f t="shared" si="32"/>
        <v/>
      </c>
      <c r="AM53" s="232" t="str">
        <f t="shared" si="32"/>
        <v/>
      </c>
      <c r="AN53" s="232" t="str">
        <f t="shared" si="32"/>
        <v/>
      </c>
      <c r="AO53" s="232" t="str">
        <f t="shared" si="32"/>
        <v/>
      </c>
      <c r="AP53" s="232" t="str">
        <f t="shared" si="32"/>
        <v/>
      </c>
      <c r="AQ53" s="232" t="str">
        <f t="shared" si="32"/>
        <v/>
      </c>
      <c r="AR53" s="232" t="str">
        <f>IF(AND(AR$3&gt;0,AR52&gt;=0),SUM(AR48,AR51),IF(AND(AR$3&gt;0,AR52&lt;0),0,""))</f>
        <v/>
      </c>
    </row>
    <row r="54" spans="2:44" s="3" customFormat="1" x14ac:dyDescent="0.25">
      <c r="B54" s="229" t="s">
        <v>195</v>
      </c>
      <c r="C54" s="230" t="s">
        <v>26</v>
      </c>
      <c r="D54" s="231"/>
      <c r="E54" s="229"/>
      <c r="F54" s="232" t="str">
        <f>IF(F49=0,"",F49)</f>
        <v/>
      </c>
      <c r="G54" s="232" t="str">
        <f t="shared" ref="G54:AR54" si="33">IF(G49=0,"",G49)</f>
        <v/>
      </c>
      <c r="H54" s="232" t="str">
        <f t="shared" si="33"/>
        <v/>
      </c>
      <c r="I54" s="232" t="str">
        <f t="shared" si="33"/>
        <v/>
      </c>
      <c r="J54" s="232" t="str">
        <f t="shared" si="33"/>
        <v/>
      </c>
      <c r="K54" s="232" t="str">
        <f t="shared" si="33"/>
        <v/>
      </c>
      <c r="L54" s="232" t="str">
        <f t="shared" si="33"/>
        <v/>
      </c>
      <c r="M54" s="232" t="str">
        <f t="shared" si="33"/>
        <v/>
      </c>
      <c r="N54" s="232" t="str">
        <f t="shared" si="33"/>
        <v/>
      </c>
      <c r="O54" s="232" t="str">
        <f t="shared" si="33"/>
        <v/>
      </c>
      <c r="P54" s="232" t="str">
        <f t="shared" si="33"/>
        <v/>
      </c>
      <c r="Q54" s="232" t="str">
        <f t="shared" si="33"/>
        <v/>
      </c>
      <c r="R54" s="232" t="str">
        <f t="shared" si="33"/>
        <v/>
      </c>
      <c r="S54" s="232" t="str">
        <f t="shared" si="33"/>
        <v/>
      </c>
      <c r="T54" s="232" t="str">
        <f t="shared" si="33"/>
        <v/>
      </c>
      <c r="U54" s="232" t="str">
        <f t="shared" si="33"/>
        <v/>
      </c>
      <c r="V54" s="232" t="str">
        <f t="shared" si="33"/>
        <v/>
      </c>
      <c r="W54" s="232" t="str">
        <f t="shared" si="33"/>
        <v/>
      </c>
      <c r="X54" s="232" t="str">
        <f t="shared" si="33"/>
        <v/>
      </c>
      <c r="Y54" s="232" t="str">
        <f t="shared" si="33"/>
        <v/>
      </c>
      <c r="Z54" s="232" t="str">
        <f t="shared" si="33"/>
        <v/>
      </c>
      <c r="AA54" s="232" t="str">
        <f t="shared" si="33"/>
        <v/>
      </c>
      <c r="AB54" s="232" t="str">
        <f t="shared" si="33"/>
        <v/>
      </c>
      <c r="AC54" s="232" t="str">
        <f t="shared" si="33"/>
        <v/>
      </c>
      <c r="AD54" s="232" t="str">
        <f t="shared" si="33"/>
        <v/>
      </c>
      <c r="AE54" s="232" t="str">
        <f t="shared" si="33"/>
        <v/>
      </c>
      <c r="AF54" s="232" t="str">
        <f t="shared" si="33"/>
        <v/>
      </c>
      <c r="AG54" s="232" t="str">
        <f t="shared" si="33"/>
        <v/>
      </c>
      <c r="AH54" s="232" t="str">
        <f t="shared" si="33"/>
        <v/>
      </c>
      <c r="AI54" s="232" t="str">
        <f t="shared" si="33"/>
        <v/>
      </c>
      <c r="AJ54" s="232" t="str">
        <f t="shared" si="33"/>
        <v/>
      </c>
      <c r="AK54" s="232" t="str">
        <f t="shared" si="33"/>
        <v/>
      </c>
      <c r="AL54" s="232" t="str">
        <f t="shared" si="33"/>
        <v/>
      </c>
      <c r="AM54" s="232" t="str">
        <f t="shared" si="33"/>
        <v/>
      </c>
      <c r="AN54" s="232" t="str">
        <f t="shared" si="33"/>
        <v/>
      </c>
      <c r="AO54" s="232" t="str">
        <f t="shared" si="33"/>
        <v/>
      </c>
      <c r="AP54" s="232" t="str">
        <f t="shared" si="33"/>
        <v/>
      </c>
      <c r="AQ54" s="232" t="str">
        <f t="shared" si="33"/>
        <v/>
      </c>
      <c r="AR54" s="232" t="str">
        <f t="shared" si="33"/>
        <v/>
      </c>
    </row>
    <row r="55" spans="2:44" s="3" customFormat="1" x14ac:dyDescent="0.25">
      <c r="B55" s="58" t="s">
        <v>203</v>
      </c>
      <c r="C55" s="100" t="s">
        <v>26</v>
      </c>
      <c r="D55" s="55"/>
      <c r="E55" s="58"/>
      <c r="F55" s="101">
        <f>SUM(F48,F49,F51)</f>
        <v>0</v>
      </c>
      <c r="G55" s="101">
        <f t="shared" ref="G55:AR55" si="34">SUM(G48,G49,G51)</f>
        <v>0</v>
      </c>
      <c r="H55" s="101">
        <f t="shared" si="34"/>
        <v>0</v>
      </c>
      <c r="I55" s="101">
        <f t="shared" si="34"/>
        <v>0</v>
      </c>
      <c r="J55" s="101">
        <f t="shared" si="34"/>
        <v>0</v>
      </c>
      <c r="K55" s="101">
        <f t="shared" si="34"/>
        <v>0</v>
      </c>
      <c r="L55" s="101">
        <f t="shared" si="34"/>
        <v>0</v>
      </c>
      <c r="M55" s="101">
        <f t="shared" si="34"/>
        <v>0</v>
      </c>
      <c r="N55" s="101">
        <f t="shared" si="34"/>
        <v>0</v>
      </c>
      <c r="O55" s="101">
        <f t="shared" si="34"/>
        <v>0</v>
      </c>
      <c r="P55" s="101">
        <f t="shared" si="34"/>
        <v>0</v>
      </c>
      <c r="Q55" s="101">
        <f t="shared" si="34"/>
        <v>0</v>
      </c>
      <c r="R55" s="101">
        <f t="shared" si="34"/>
        <v>0</v>
      </c>
      <c r="S55" s="101">
        <f t="shared" si="34"/>
        <v>0</v>
      </c>
      <c r="T55" s="101">
        <f t="shared" si="34"/>
        <v>0</v>
      </c>
      <c r="U55" s="101">
        <f t="shared" si="34"/>
        <v>0</v>
      </c>
      <c r="V55" s="101">
        <f t="shared" si="34"/>
        <v>0</v>
      </c>
      <c r="W55" s="101">
        <f t="shared" si="34"/>
        <v>0</v>
      </c>
      <c r="X55" s="101">
        <f t="shared" si="34"/>
        <v>0</v>
      </c>
      <c r="Y55" s="101">
        <f t="shared" si="34"/>
        <v>0</v>
      </c>
      <c r="Z55" s="101">
        <f t="shared" si="34"/>
        <v>0</v>
      </c>
      <c r="AA55" s="101">
        <f t="shared" si="34"/>
        <v>0</v>
      </c>
      <c r="AB55" s="101">
        <f t="shared" si="34"/>
        <v>0</v>
      </c>
      <c r="AC55" s="101">
        <f t="shared" si="34"/>
        <v>0</v>
      </c>
      <c r="AD55" s="101">
        <f t="shared" si="34"/>
        <v>0</v>
      </c>
      <c r="AE55" s="101">
        <f t="shared" si="34"/>
        <v>0</v>
      </c>
      <c r="AF55" s="101">
        <f t="shared" si="34"/>
        <v>0</v>
      </c>
      <c r="AG55" s="101">
        <f t="shared" si="34"/>
        <v>0</v>
      </c>
      <c r="AH55" s="101">
        <f t="shared" si="34"/>
        <v>0</v>
      </c>
      <c r="AI55" s="101">
        <f t="shared" si="34"/>
        <v>0</v>
      </c>
      <c r="AJ55" s="101">
        <f t="shared" si="34"/>
        <v>0</v>
      </c>
      <c r="AK55" s="101">
        <f t="shared" si="34"/>
        <v>0</v>
      </c>
      <c r="AL55" s="101">
        <f t="shared" si="34"/>
        <v>0</v>
      </c>
      <c r="AM55" s="101">
        <f t="shared" si="34"/>
        <v>0</v>
      </c>
      <c r="AN55" s="101">
        <f t="shared" si="34"/>
        <v>0</v>
      </c>
      <c r="AO55" s="101">
        <f t="shared" si="34"/>
        <v>0</v>
      </c>
      <c r="AP55" s="101">
        <f t="shared" si="34"/>
        <v>0</v>
      </c>
      <c r="AQ55" s="101">
        <f t="shared" si="34"/>
        <v>0</v>
      </c>
      <c r="AR55" s="101">
        <f t="shared" si="34"/>
        <v>0</v>
      </c>
    </row>
    <row r="56" spans="2:44" s="3" customFormat="1" ht="15.75" thickBot="1" x14ac:dyDescent="0.3">
      <c r="C56" s="66"/>
      <c r="E56" s="10"/>
      <c r="F56" s="104"/>
      <c r="G56" s="105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</row>
    <row r="57" spans="2:44" s="3" customFormat="1" x14ac:dyDescent="0.25">
      <c r="B57" s="106" t="s">
        <v>54</v>
      </c>
      <c r="C57" s="107" t="s">
        <v>37</v>
      </c>
      <c r="D57" s="136">
        <f>+'Investment Scenario'!B32</f>
        <v>0</v>
      </c>
      <c r="E57" s="108"/>
      <c r="F57" s="108"/>
      <c r="G57" s="31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</row>
    <row r="58" spans="2:44" s="3" customFormat="1" ht="15.75" thickBot="1" x14ac:dyDescent="0.3">
      <c r="B58" s="109" t="s">
        <v>55</v>
      </c>
      <c r="C58" s="110" t="s">
        <v>37</v>
      </c>
      <c r="D58" s="111" t="e">
        <f>IRR(F55:AR55)</f>
        <v>#NUM!</v>
      </c>
      <c r="E58" s="108"/>
      <c r="F58" s="108"/>
      <c r="G58" s="31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2:44" s="3" customFormat="1" x14ac:dyDescent="0.25">
      <c r="B59" s="106" t="s">
        <v>56</v>
      </c>
      <c r="C59" s="107" t="s">
        <v>26</v>
      </c>
      <c r="D59" s="112">
        <f>NPV($D$57,F52:AR52)+SUM(F54:AR54)</f>
        <v>0</v>
      </c>
      <c r="E59" s="113"/>
      <c r="F59" s="113"/>
      <c r="G59" s="87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</row>
    <row r="60" spans="2:44" s="3" customFormat="1" ht="15.75" thickBot="1" x14ac:dyDescent="0.3">
      <c r="B60" s="235" t="s">
        <v>56</v>
      </c>
      <c r="C60" s="115" t="s">
        <v>57</v>
      </c>
      <c r="D60" s="116">
        <f>+D59/'Investment Scenario'!B16</f>
        <v>0</v>
      </c>
      <c r="E60" s="113"/>
      <c r="F60" s="113"/>
      <c r="G60" s="117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</row>
    <row r="61" spans="2:44" s="3" customFormat="1" x14ac:dyDescent="0.25">
      <c r="B61" s="238" t="s">
        <v>205</v>
      </c>
      <c r="C61" s="236" t="s">
        <v>26</v>
      </c>
      <c r="D61" s="112">
        <f>NPV($D$57,F53:AR53)+SUM(F54:AR54)</f>
        <v>0</v>
      </c>
      <c r="E61" s="113"/>
      <c r="F61" s="113"/>
      <c r="G61" s="117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</row>
    <row r="62" spans="2:44" s="3" customFormat="1" ht="15.75" thickBot="1" x14ac:dyDescent="0.3">
      <c r="B62" s="239" t="s">
        <v>205</v>
      </c>
      <c r="C62" s="237" t="s">
        <v>57</v>
      </c>
      <c r="D62" s="116">
        <f>+D61/'Investment Scenario'!B16</f>
        <v>0</v>
      </c>
      <c r="E62" s="113"/>
      <c r="F62" s="113"/>
      <c r="G62" s="117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</row>
    <row r="63" spans="2:44" s="3" customFormat="1" x14ac:dyDescent="0.25">
      <c r="B63" s="235" t="s">
        <v>58</v>
      </c>
      <c r="C63" s="107" t="s">
        <v>26</v>
      </c>
      <c r="D63" s="118">
        <f>SUM(F55:AR55)</f>
        <v>0</v>
      </c>
      <c r="E63" s="119"/>
      <c r="F63" s="119"/>
      <c r="G63" s="1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</row>
    <row r="64" spans="2:44" s="3" customFormat="1" ht="15.75" thickBot="1" x14ac:dyDescent="0.3">
      <c r="B64" s="114" t="s">
        <v>58</v>
      </c>
      <c r="C64" s="115" t="s">
        <v>57</v>
      </c>
      <c r="D64" s="120">
        <f>+D63/'Investment Scenario'!B16</f>
        <v>0</v>
      </c>
      <c r="E64" s="119"/>
      <c r="F64" s="119"/>
      <c r="G64" s="1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</row>
    <row r="65" spans="1:45" s="3" customFormat="1" x14ac:dyDescent="0.25">
      <c r="B65" s="106" t="s">
        <v>59</v>
      </c>
      <c r="C65" s="107" t="s">
        <v>26</v>
      </c>
      <c r="D65" s="118" t="e">
        <f>+SUM(F28:AR28)/D50</f>
        <v>#DIV/0!</v>
      </c>
      <c r="E65" s="119"/>
      <c r="F65" s="119"/>
      <c r="G65" s="10"/>
    </row>
    <row r="66" spans="1:45" s="3" customFormat="1" ht="15.75" thickBot="1" x14ac:dyDescent="0.3">
      <c r="B66" s="114" t="s">
        <v>59</v>
      </c>
      <c r="C66" s="115" t="s">
        <v>57</v>
      </c>
      <c r="D66" s="120" t="e">
        <f>+D65/'Investment Scenario'!B16</f>
        <v>#DIV/0!</v>
      </c>
      <c r="E66" s="119"/>
      <c r="G66" s="10"/>
    </row>
    <row r="67" spans="1:45" s="3" customFormat="1" x14ac:dyDescent="0.25">
      <c r="B67" s="59"/>
      <c r="C67" s="90"/>
      <c r="D67" s="90"/>
      <c r="E67" s="121"/>
      <c r="F67" s="90"/>
      <c r="G67" s="10"/>
    </row>
    <row r="68" spans="1:45" x14ac:dyDescent="0.25">
      <c r="A68" s="151"/>
      <c r="B68" s="122"/>
      <c r="C68" s="123"/>
      <c r="D68" s="123"/>
      <c r="E68" s="123"/>
      <c r="F68" s="123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</row>
    <row r="69" spans="1:45" x14ac:dyDescent="0.25">
      <c r="A69" s="151"/>
      <c r="B69" s="122"/>
      <c r="C69" s="123"/>
      <c r="D69" s="123"/>
      <c r="E69" s="123"/>
      <c r="F69" s="123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</row>
    <row r="70" spans="1:45" x14ac:dyDescent="0.25">
      <c r="A70" s="151"/>
      <c r="B70" s="122"/>
      <c r="C70" s="123"/>
      <c r="D70" s="123"/>
      <c r="E70" s="123"/>
      <c r="F70" s="123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</row>
    <row r="71" spans="1:45" x14ac:dyDescent="0.25">
      <c r="A71" s="151"/>
      <c r="B71" s="122"/>
      <c r="C71" s="123"/>
      <c r="D71" s="123"/>
      <c r="E71" s="123"/>
      <c r="F71" s="123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</row>
    <row r="72" spans="1:45" x14ac:dyDescent="0.25">
      <c r="A72" s="151"/>
      <c r="B72" s="122"/>
      <c r="C72" s="123"/>
      <c r="D72" s="123"/>
      <c r="E72" s="123"/>
      <c r="F72" s="123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</row>
    <row r="73" spans="1:45" x14ac:dyDescent="0.25">
      <c r="A73" s="151"/>
      <c r="B73" s="122"/>
      <c r="C73" s="123"/>
      <c r="D73" s="123"/>
      <c r="E73" s="123"/>
      <c r="F73" s="123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</row>
    <row r="74" spans="1:45" x14ac:dyDescent="0.25">
      <c r="A74" s="151"/>
      <c r="B74" s="122"/>
      <c r="C74" s="123"/>
      <c r="D74" s="123"/>
      <c r="E74" s="123"/>
      <c r="F74" s="123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</row>
    <row r="75" spans="1:45" x14ac:dyDescent="0.25">
      <c r="A75" s="151"/>
      <c r="B75" s="122"/>
      <c r="C75" s="123"/>
      <c r="D75" s="123"/>
      <c r="E75" s="123"/>
      <c r="F75" s="123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</row>
    <row r="76" spans="1:45" x14ac:dyDescent="0.25">
      <c r="A76" s="151"/>
      <c r="B76" s="122"/>
      <c r="C76" s="123"/>
      <c r="D76" s="123"/>
      <c r="E76" s="123"/>
      <c r="F76" s="123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</row>
    <row r="77" spans="1:45" x14ac:dyDescent="0.25">
      <c r="A77" s="151"/>
      <c r="B77" s="122"/>
      <c r="C77" s="123"/>
      <c r="D77" s="123"/>
      <c r="E77" s="123"/>
      <c r="F77" s="123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</row>
    <row r="78" spans="1:45" x14ac:dyDescent="0.25">
      <c r="A78" s="151"/>
      <c r="B78" s="122"/>
      <c r="C78" s="123"/>
      <c r="D78" s="123"/>
      <c r="E78" s="123"/>
      <c r="F78" s="123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</row>
    <row r="79" spans="1:45" x14ac:dyDescent="0.25">
      <c r="A79" s="151"/>
      <c r="B79" s="122"/>
      <c r="C79" s="123"/>
      <c r="D79" s="123"/>
      <c r="E79" s="123"/>
      <c r="F79" s="123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</row>
    <row r="80" spans="1:45" s="125" customFormat="1" x14ac:dyDescent="0.25">
      <c r="A80" s="133"/>
      <c r="B80" s="126"/>
      <c r="C80" s="127"/>
      <c r="D80" s="127"/>
      <c r="E80" s="127"/>
      <c r="F80" s="127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</row>
    <row r="81" spans="1:45" s="125" customFormat="1" x14ac:dyDescent="0.25">
      <c r="A81" s="133"/>
      <c r="B81" s="126"/>
      <c r="C81" s="127"/>
      <c r="D81" s="127"/>
      <c r="E81" s="127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</row>
    <row r="82" spans="1:45" s="125" customFormat="1" x14ac:dyDescent="0.25">
      <c r="A82" s="133"/>
      <c r="B82" s="128"/>
      <c r="C82" s="127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</row>
    <row r="83" spans="1:45" s="125" customFormat="1" x14ac:dyDescent="0.25">
      <c r="A83" s="133"/>
      <c r="B83" s="144"/>
      <c r="C83" s="132"/>
      <c r="D83" s="133"/>
      <c r="E83" s="133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  <c r="AO83" s="145"/>
      <c r="AP83" s="145"/>
      <c r="AQ83" s="145"/>
      <c r="AR83" s="145"/>
      <c r="AS83" s="133"/>
    </row>
    <row r="84" spans="1:45" s="125" customFormat="1" x14ac:dyDescent="0.25">
      <c r="A84" s="133"/>
      <c r="B84" s="144"/>
      <c r="C84" s="132"/>
      <c r="D84" s="133"/>
      <c r="E84" s="133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  <c r="AO84" s="145"/>
      <c r="AP84" s="145"/>
      <c r="AQ84" s="145"/>
      <c r="AR84" s="145"/>
      <c r="AS84" s="133"/>
    </row>
    <row r="85" spans="1:45" s="125" customFormat="1" x14ac:dyDescent="0.25">
      <c r="A85" s="133"/>
      <c r="B85" s="144"/>
      <c r="C85" s="132"/>
      <c r="D85" s="133"/>
      <c r="E85" s="133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5"/>
      <c r="AO85" s="145"/>
      <c r="AP85" s="145"/>
      <c r="AQ85" s="145"/>
      <c r="AR85" s="145"/>
      <c r="AS85" s="133"/>
    </row>
    <row r="86" spans="1:45" s="125" customFormat="1" x14ac:dyDescent="0.25">
      <c r="A86" s="133"/>
      <c r="B86" s="146"/>
      <c r="C86" s="132"/>
      <c r="D86" s="133"/>
      <c r="E86" s="133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3"/>
    </row>
    <row r="87" spans="1:45" s="125" customFormat="1" x14ac:dyDescent="0.25">
      <c r="A87" s="133"/>
      <c r="B87" s="146"/>
      <c r="C87" s="132"/>
      <c r="D87" s="133"/>
      <c r="E87" s="133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  <c r="AS87" s="133"/>
    </row>
    <row r="88" spans="1:45" s="125" customFormat="1" x14ac:dyDescent="0.25">
      <c r="A88" s="133"/>
      <c r="B88" s="129"/>
      <c r="C88" s="132"/>
      <c r="D88" s="133"/>
      <c r="E88" s="133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135"/>
      <c r="AS88" s="133"/>
    </row>
    <row r="89" spans="1:45" s="125" customFormat="1" x14ac:dyDescent="0.25">
      <c r="A89" s="133"/>
      <c r="B89" s="133"/>
      <c r="C89" s="132"/>
      <c r="D89" s="133"/>
      <c r="E89" s="133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135"/>
      <c r="AO89" s="135"/>
      <c r="AP89" s="135"/>
      <c r="AQ89" s="135"/>
      <c r="AR89" s="135"/>
      <c r="AS89" s="133"/>
    </row>
    <row r="90" spans="1:45" s="125" customFormat="1" x14ac:dyDescent="0.25">
      <c r="A90" s="133"/>
      <c r="B90" s="129"/>
      <c r="C90" s="132"/>
      <c r="D90" s="133"/>
      <c r="E90" s="133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3"/>
    </row>
    <row r="91" spans="1:45" s="125" customFormat="1" x14ac:dyDescent="0.25">
      <c r="A91" s="133"/>
      <c r="B91" s="133"/>
      <c r="C91" s="132"/>
      <c r="D91" s="133"/>
      <c r="E91" s="133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3"/>
    </row>
    <row r="92" spans="1:45" s="125" customFormat="1" x14ac:dyDescent="0.25">
      <c r="A92" s="126"/>
      <c r="B92" s="133"/>
      <c r="C92" s="132"/>
      <c r="D92" s="133"/>
      <c r="E92" s="133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3"/>
    </row>
    <row r="93" spans="1:45" s="125" customFormat="1" x14ac:dyDescent="0.25">
      <c r="A93" s="133"/>
      <c r="B93" s="133"/>
      <c r="C93" s="132"/>
      <c r="D93" s="133"/>
      <c r="E93" s="133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3"/>
    </row>
    <row r="94" spans="1:45" s="125" customFormat="1" x14ac:dyDescent="0.25">
      <c r="A94" s="133"/>
      <c r="B94" s="133"/>
      <c r="C94" s="132"/>
      <c r="D94" s="133"/>
      <c r="E94" s="133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3"/>
    </row>
    <row r="95" spans="1:45" s="125" customFormat="1" x14ac:dyDescent="0.25">
      <c r="A95" s="133"/>
      <c r="B95" s="133"/>
      <c r="C95" s="132"/>
      <c r="D95" s="133"/>
      <c r="E95" s="133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3"/>
    </row>
    <row r="96" spans="1:45" s="125" customFormat="1" x14ac:dyDescent="0.25">
      <c r="A96" s="133"/>
      <c r="B96" s="133"/>
      <c r="C96" s="132"/>
      <c r="D96" s="133"/>
      <c r="E96" s="133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3"/>
    </row>
    <row r="97" spans="1:45" s="125" customFormat="1" x14ac:dyDescent="0.25">
      <c r="A97" s="133"/>
      <c r="B97" s="133"/>
      <c r="C97" s="132"/>
      <c r="D97" s="133"/>
      <c r="E97" s="133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3"/>
    </row>
    <row r="98" spans="1:45" s="125" customFormat="1" x14ac:dyDescent="0.25">
      <c r="A98" s="126"/>
      <c r="B98" s="133"/>
      <c r="C98" s="132"/>
      <c r="D98" s="133"/>
      <c r="E98" s="133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3"/>
    </row>
    <row r="99" spans="1:45" s="125" customFormat="1" x14ac:dyDescent="0.25">
      <c r="A99" s="133"/>
      <c r="B99" s="133"/>
      <c r="C99" s="132"/>
      <c r="D99" s="133"/>
      <c r="E99" s="133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  <c r="AS99" s="133"/>
    </row>
    <row r="100" spans="1:45" s="125" customFormat="1" x14ac:dyDescent="0.25">
      <c r="A100" s="133"/>
      <c r="B100" s="133"/>
      <c r="C100" s="132"/>
      <c r="D100" s="133"/>
      <c r="E100" s="133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  <c r="AS100" s="133"/>
    </row>
    <row r="101" spans="1:45" s="125" customFormat="1" x14ac:dyDescent="0.25">
      <c r="A101" s="133"/>
      <c r="B101" s="133"/>
      <c r="C101" s="132"/>
      <c r="D101" s="133"/>
      <c r="E101" s="133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  <c r="AS101" s="133"/>
    </row>
    <row r="102" spans="1:45" s="125" customFormat="1" x14ac:dyDescent="0.25">
      <c r="A102" s="133"/>
      <c r="B102" s="133"/>
      <c r="C102" s="132"/>
      <c r="D102" s="133"/>
      <c r="E102" s="133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3"/>
    </row>
    <row r="103" spans="1:45" s="125" customFormat="1" x14ac:dyDescent="0.25">
      <c r="A103" s="133"/>
      <c r="B103" s="133"/>
      <c r="C103" s="132"/>
      <c r="D103" s="133"/>
      <c r="E103" s="133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3"/>
    </row>
    <row r="104" spans="1:45" s="125" customFormat="1" x14ac:dyDescent="0.25">
      <c r="A104" s="133"/>
      <c r="B104" s="126"/>
      <c r="C104" s="127"/>
      <c r="D104" s="126"/>
      <c r="E104" s="126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33"/>
    </row>
    <row r="105" spans="1:45" s="125" customFormat="1" x14ac:dyDescent="0.25">
      <c r="A105" s="133"/>
      <c r="B105" s="131"/>
      <c r="C105" s="127"/>
      <c r="D105" s="126"/>
      <c r="E105" s="126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33"/>
    </row>
    <row r="106" spans="1:45" s="125" customFormat="1" x14ac:dyDescent="0.25">
      <c r="A106" s="131"/>
      <c r="B106" s="129"/>
      <c r="C106" s="132"/>
      <c r="D106" s="149"/>
      <c r="E106" s="133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  <c r="AS106" s="133"/>
    </row>
    <row r="107" spans="1:45" s="125" customFormat="1" x14ac:dyDescent="0.25">
      <c r="A107" s="133"/>
      <c r="B107" s="126"/>
      <c r="C107" s="127"/>
      <c r="D107" s="126"/>
      <c r="E107" s="126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33"/>
    </row>
    <row r="108" spans="1:45" s="125" customFormat="1" x14ac:dyDescent="0.25">
      <c r="A108" s="133"/>
      <c r="B108" s="133"/>
      <c r="C108" s="127"/>
      <c r="D108" s="134"/>
      <c r="E108" s="126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135"/>
      <c r="AH108" s="135"/>
      <c r="AI108" s="135"/>
      <c r="AJ108" s="135"/>
      <c r="AK108" s="135"/>
      <c r="AL108" s="135"/>
      <c r="AM108" s="135"/>
      <c r="AN108" s="135"/>
      <c r="AO108" s="135"/>
      <c r="AP108" s="135"/>
      <c r="AQ108" s="135"/>
      <c r="AR108" s="135"/>
      <c r="AS108" s="133"/>
    </row>
    <row r="109" spans="1:45" s="125" customFormat="1" x14ac:dyDescent="0.25">
      <c r="A109" s="133"/>
      <c r="B109" s="133"/>
      <c r="C109" s="127"/>
      <c r="D109" s="149"/>
      <c r="E109" s="126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5"/>
      <c r="AL109" s="135"/>
      <c r="AM109" s="135"/>
      <c r="AN109" s="135"/>
      <c r="AO109" s="135"/>
      <c r="AP109" s="135"/>
      <c r="AQ109" s="135"/>
      <c r="AR109" s="135"/>
      <c r="AS109" s="133"/>
    </row>
    <row r="110" spans="1:45" s="125" customFormat="1" x14ac:dyDescent="0.25">
      <c r="A110" s="133"/>
      <c r="B110" s="133"/>
      <c r="C110" s="127"/>
      <c r="D110" s="133"/>
      <c r="E110" s="134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  <c r="AK110" s="135"/>
      <c r="AL110" s="135"/>
      <c r="AM110" s="135"/>
      <c r="AN110" s="135"/>
      <c r="AO110" s="135"/>
      <c r="AP110" s="135"/>
      <c r="AQ110" s="135"/>
      <c r="AR110" s="135"/>
      <c r="AS110" s="133"/>
    </row>
    <row r="111" spans="1:45" s="125" customFormat="1" x14ac:dyDescent="0.25">
      <c r="A111" s="133"/>
      <c r="B111" s="133"/>
      <c r="C111" s="127"/>
      <c r="D111" s="126"/>
      <c r="E111" s="126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  <c r="Z111" s="150"/>
      <c r="AA111" s="150"/>
      <c r="AB111" s="150"/>
      <c r="AC111" s="150"/>
      <c r="AD111" s="150"/>
      <c r="AE111" s="150"/>
      <c r="AF111" s="150"/>
      <c r="AG111" s="150"/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33"/>
    </row>
    <row r="112" spans="1:45" s="125" customFormat="1" x14ac:dyDescent="0.25">
      <c r="A112" s="133"/>
      <c r="B112" s="133"/>
      <c r="C112" s="127"/>
      <c r="D112" s="147"/>
      <c r="E112" s="147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  <c r="AN112" s="135"/>
      <c r="AO112" s="135"/>
      <c r="AP112" s="135"/>
      <c r="AQ112" s="135"/>
      <c r="AR112" s="135"/>
      <c r="AS112" s="133"/>
    </row>
    <row r="113" spans="1:45" s="125" customFormat="1" x14ac:dyDescent="0.25">
      <c r="A113" s="133"/>
      <c r="B113" s="126"/>
      <c r="C113" s="127"/>
      <c r="D113" s="126"/>
      <c r="E113" s="126"/>
      <c r="F113" s="147"/>
      <c r="G113" s="147"/>
      <c r="H113" s="147"/>
      <c r="I113" s="147"/>
      <c r="J113" s="147"/>
      <c r="K113" s="147"/>
      <c r="L113" s="147"/>
      <c r="M113" s="147"/>
      <c r="N113" s="147"/>
      <c r="O113" s="147"/>
      <c r="P113" s="147"/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33"/>
    </row>
    <row r="114" spans="1:45" s="125" customFormat="1" x14ac:dyDescent="0.25">
      <c r="A114" s="133"/>
      <c r="B114" s="133"/>
      <c r="C114" s="132"/>
      <c r="D114" s="134"/>
      <c r="E114" s="134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35"/>
      <c r="AM114" s="135"/>
      <c r="AN114" s="135"/>
      <c r="AO114" s="135"/>
      <c r="AP114" s="135"/>
      <c r="AQ114" s="135"/>
      <c r="AR114" s="135"/>
      <c r="AS114" s="133"/>
    </row>
    <row r="115" spans="1:45" s="125" customFormat="1" x14ac:dyDescent="0.25">
      <c r="A115" s="133"/>
      <c r="B115" s="126"/>
      <c r="C115" s="127"/>
      <c r="D115" s="126"/>
      <c r="E115" s="126"/>
      <c r="F115" s="147"/>
      <c r="G115" s="147"/>
      <c r="H115" s="147"/>
      <c r="I115" s="147"/>
      <c r="J115" s="147"/>
      <c r="K115" s="147"/>
      <c r="L115" s="147"/>
      <c r="M115" s="147"/>
      <c r="N115" s="147"/>
      <c r="O115" s="147"/>
      <c r="P115" s="147"/>
      <c r="Q115" s="147"/>
      <c r="R115" s="147"/>
      <c r="S115" s="147"/>
      <c r="T115" s="147"/>
      <c r="U115" s="147"/>
      <c r="V115" s="147"/>
      <c r="W115" s="147"/>
      <c r="X115" s="147"/>
      <c r="Y115" s="147"/>
      <c r="Z115" s="147"/>
      <c r="AA115" s="147"/>
      <c r="AB115" s="147"/>
      <c r="AC115" s="147"/>
      <c r="AD115" s="147"/>
      <c r="AE115" s="147"/>
      <c r="AF115" s="147"/>
      <c r="AG115" s="147"/>
      <c r="AH115" s="147"/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33"/>
    </row>
    <row r="116" spans="1:45" s="125" customFormat="1" x14ac:dyDescent="0.25">
      <c r="A116" s="133"/>
      <c r="B116" s="133"/>
      <c r="C116" s="132"/>
      <c r="D116" s="133"/>
      <c r="E116" s="133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3"/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3"/>
      <c r="AS116" s="133"/>
    </row>
    <row r="117" spans="1:45" s="125" customFormat="1" x14ac:dyDescent="0.25">
      <c r="A117" s="126"/>
      <c r="B117" s="133"/>
      <c r="C117" s="127"/>
      <c r="D117" s="133"/>
      <c r="E117" s="133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3"/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</row>
    <row r="118" spans="1:45" s="125" customFormat="1" x14ac:dyDescent="0.25">
      <c r="A118" s="133"/>
      <c r="B118" s="133"/>
      <c r="C118" s="132"/>
      <c r="D118" s="133"/>
      <c r="E118" s="133"/>
      <c r="F118" s="135"/>
      <c r="G118" s="135"/>
      <c r="H118" s="135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35"/>
      <c r="AK118" s="135"/>
      <c r="AL118" s="135"/>
      <c r="AM118" s="135"/>
      <c r="AN118" s="135"/>
      <c r="AO118" s="135"/>
      <c r="AP118" s="135"/>
      <c r="AQ118" s="135"/>
      <c r="AR118" s="135"/>
      <c r="AS118" s="133"/>
    </row>
    <row r="119" spans="1:45" s="125" customFormat="1" x14ac:dyDescent="0.25">
      <c r="A119" s="133"/>
      <c r="B119" s="133"/>
      <c r="C119" s="132"/>
      <c r="D119" s="135"/>
      <c r="E119" s="133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  <c r="AA119" s="135"/>
      <c r="AB119" s="135"/>
      <c r="AC119" s="135"/>
      <c r="AD119" s="135"/>
      <c r="AE119" s="135"/>
      <c r="AF119" s="135"/>
      <c r="AG119" s="135"/>
      <c r="AH119" s="135"/>
      <c r="AI119" s="135"/>
      <c r="AJ119" s="135"/>
      <c r="AK119" s="135"/>
      <c r="AL119" s="135"/>
      <c r="AM119" s="135"/>
      <c r="AN119" s="135"/>
      <c r="AO119" s="135"/>
      <c r="AP119" s="135"/>
      <c r="AQ119" s="135"/>
      <c r="AR119" s="135"/>
      <c r="AS119" s="133"/>
    </row>
    <row r="120" spans="1:45" s="125" customFormat="1" x14ac:dyDescent="0.25">
      <c r="A120" s="133"/>
      <c r="B120" s="133"/>
      <c r="C120" s="132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3"/>
    </row>
    <row r="121" spans="1:45" s="125" customFormat="1" x14ac:dyDescent="0.25">
      <c r="A121" s="133"/>
      <c r="B121" s="133"/>
      <c r="C121" s="132"/>
      <c r="D121" s="133"/>
      <c r="E121" s="133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  <c r="AB121" s="135"/>
      <c r="AC121" s="135"/>
      <c r="AD121" s="135"/>
      <c r="AE121" s="135"/>
      <c r="AF121" s="135"/>
      <c r="AG121" s="135"/>
      <c r="AH121" s="135"/>
      <c r="AI121" s="135"/>
      <c r="AJ121" s="135"/>
      <c r="AK121" s="135"/>
      <c r="AL121" s="135"/>
      <c r="AM121" s="135"/>
      <c r="AN121" s="135"/>
      <c r="AO121" s="135"/>
      <c r="AP121" s="135"/>
      <c r="AQ121" s="135"/>
      <c r="AR121" s="135"/>
      <c r="AS121" s="133"/>
    </row>
    <row r="122" spans="1:45" s="125" customFormat="1" x14ac:dyDescent="0.25">
      <c r="A122" s="133"/>
      <c r="B122" s="126"/>
      <c r="C122" s="127"/>
      <c r="D122" s="126"/>
      <c r="E122" s="126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P122" s="147"/>
      <c r="Q122" s="147"/>
      <c r="R122" s="147"/>
      <c r="S122" s="147"/>
      <c r="T122" s="147"/>
      <c r="U122" s="147"/>
      <c r="V122" s="147"/>
      <c r="W122" s="147"/>
      <c r="X122" s="147"/>
      <c r="Y122" s="147"/>
      <c r="Z122" s="147"/>
      <c r="AA122" s="147"/>
      <c r="AB122" s="147"/>
      <c r="AC122" s="147"/>
      <c r="AD122" s="147"/>
      <c r="AE122" s="147"/>
      <c r="AF122" s="147"/>
      <c r="AG122" s="147"/>
      <c r="AH122" s="147"/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33"/>
    </row>
    <row r="123" spans="1:45" s="125" customFormat="1" x14ac:dyDescent="0.25">
      <c r="A123" s="133"/>
      <c r="B123" s="133"/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</row>
    <row r="124" spans="1:45" s="125" customFormat="1" x14ac:dyDescent="0.25">
      <c r="A124" s="133"/>
      <c r="B124" s="133"/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</row>
    <row r="125" spans="1:45" s="125" customFormat="1" x14ac:dyDescent="0.25">
      <c r="A125" s="133"/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</row>
    <row r="126" spans="1:45" s="125" customFormat="1" x14ac:dyDescent="0.25">
      <c r="A126" s="133"/>
      <c r="B126" s="133"/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</row>
    <row r="127" spans="1:45" x14ac:dyDescent="0.25">
      <c r="A127" s="151"/>
      <c r="B127" s="151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</row>
    <row r="128" spans="1:45" x14ac:dyDescent="0.25">
      <c r="A128" s="151"/>
      <c r="B128" s="151"/>
      <c r="C128" s="151"/>
      <c r="D128" s="151"/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</row>
    <row r="129" spans="1:45" x14ac:dyDescent="0.25">
      <c r="A129" s="151"/>
      <c r="B129" s="151"/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</row>
    <row r="130" spans="1:45" x14ac:dyDescent="0.25">
      <c r="A130" s="151"/>
      <c r="B130" s="151"/>
      <c r="C130" s="151"/>
      <c r="D130" s="151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</row>
    <row r="131" spans="1:45" x14ac:dyDescent="0.25">
      <c r="A131" s="151"/>
      <c r="B131" s="151"/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</row>
    <row r="132" spans="1:45" x14ac:dyDescent="0.25">
      <c r="A132" s="151"/>
      <c r="B132" s="151"/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</row>
    <row r="133" spans="1:45" x14ac:dyDescent="0.25">
      <c r="A133" s="151"/>
      <c r="B133" s="151"/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</row>
    <row r="134" spans="1:45" x14ac:dyDescent="0.25">
      <c r="A134" s="151"/>
      <c r="B134" s="151"/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</row>
    <row r="135" spans="1:45" x14ac:dyDescent="0.25">
      <c r="A135" s="151"/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</row>
    <row r="136" spans="1:45" x14ac:dyDescent="0.25">
      <c r="A136" s="151"/>
      <c r="B136" s="151"/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</row>
    <row r="137" spans="1:45" x14ac:dyDescent="0.25">
      <c r="A137" s="151"/>
      <c r="B137" s="151"/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</row>
    <row r="138" spans="1:45" x14ac:dyDescent="0.25">
      <c r="A138" s="151"/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</row>
    <row r="139" spans="1:45" x14ac:dyDescent="0.25">
      <c r="A139" s="151"/>
      <c r="B139" s="151"/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</row>
    <row r="140" spans="1:45" x14ac:dyDescent="0.25">
      <c r="A140" s="151"/>
      <c r="B140" s="151"/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</row>
    <row r="141" spans="1:45" x14ac:dyDescent="0.25">
      <c r="A141" s="151"/>
      <c r="B141" s="151"/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</row>
    <row r="142" spans="1:45" x14ac:dyDescent="0.25">
      <c r="A142" s="151"/>
      <c r="B142" s="15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</row>
    <row r="143" spans="1:45" x14ac:dyDescent="0.25">
      <c r="A143" s="151"/>
      <c r="B143" s="151"/>
      <c r="C143" s="151"/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</row>
    <row r="144" spans="1:45" x14ac:dyDescent="0.25">
      <c r="A144" s="151"/>
      <c r="B144" s="151"/>
      <c r="C144" s="151"/>
      <c r="D144" s="151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</row>
    <row r="145" spans="1:45" x14ac:dyDescent="0.25">
      <c r="A145" s="151"/>
      <c r="B145" s="151"/>
      <c r="C145" s="151"/>
      <c r="D145" s="151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</row>
    <row r="146" spans="1:45" x14ac:dyDescent="0.25">
      <c r="A146" s="151"/>
      <c r="B146" s="151"/>
      <c r="C146" s="151"/>
      <c r="D146" s="151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</row>
    <row r="147" spans="1:45" x14ac:dyDescent="0.25">
      <c r="A147" s="151"/>
      <c r="B147" s="151"/>
      <c r="C147" s="151"/>
      <c r="D147" s="151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</row>
    <row r="148" spans="1:45" x14ac:dyDescent="0.25">
      <c r="A148" s="151"/>
      <c r="B148" s="151"/>
      <c r="C148" s="151"/>
      <c r="D148" s="151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</row>
    <row r="149" spans="1:45" x14ac:dyDescent="0.25">
      <c r="A149" s="151"/>
      <c r="B149" s="151"/>
      <c r="C149" s="151"/>
      <c r="D149" s="151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</row>
    <row r="150" spans="1:45" x14ac:dyDescent="0.25">
      <c r="A150" s="151"/>
      <c r="B150" s="151"/>
      <c r="C150" s="151"/>
      <c r="D150" s="151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</row>
    <row r="151" spans="1:45" x14ac:dyDescent="0.25">
      <c r="A151" s="151"/>
      <c r="B151" s="151"/>
      <c r="C151" s="151"/>
      <c r="D151" s="151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</row>
    <row r="152" spans="1:45" x14ac:dyDescent="0.25">
      <c r="A152" s="151"/>
      <c r="B152" s="151"/>
      <c r="C152" s="151"/>
      <c r="D152" s="151"/>
      <c r="E152" s="151"/>
      <c r="F152" s="151"/>
      <c r="G152" s="151"/>
      <c r="H152" s="151"/>
      <c r="I152" s="151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</row>
    <row r="153" spans="1:45" x14ac:dyDescent="0.25">
      <c r="A153" s="151"/>
      <c r="B153" s="151"/>
      <c r="C153" s="151"/>
      <c r="D153" s="151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</row>
    <row r="154" spans="1:45" x14ac:dyDescent="0.25">
      <c r="A154" s="151"/>
      <c r="B154" s="151"/>
      <c r="C154" s="151"/>
      <c r="D154" s="151"/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</row>
    <row r="155" spans="1:45" x14ac:dyDescent="0.25">
      <c r="A155" s="151"/>
      <c r="B155" s="151"/>
      <c r="C155" s="151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</row>
    <row r="156" spans="1:45" x14ac:dyDescent="0.25">
      <c r="A156" s="151"/>
      <c r="B156" s="151"/>
      <c r="C156" s="151"/>
      <c r="D156" s="151"/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/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</row>
    <row r="157" spans="1:45" x14ac:dyDescent="0.25">
      <c r="A157" s="151"/>
      <c r="B157" s="151"/>
      <c r="C157" s="151"/>
      <c r="D157" s="151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</row>
    <row r="158" spans="1:45" x14ac:dyDescent="0.25">
      <c r="A158" s="151"/>
      <c r="B158" s="151"/>
      <c r="C158" s="151"/>
      <c r="D158" s="151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</row>
    <row r="159" spans="1:45" x14ac:dyDescent="0.25">
      <c r="A159" s="151"/>
      <c r="B159" s="151"/>
      <c r="C159" s="151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</row>
    <row r="160" spans="1:45" x14ac:dyDescent="0.25">
      <c r="A160" s="151"/>
      <c r="B160" s="151"/>
      <c r="C160" s="151"/>
      <c r="D160" s="151"/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</row>
    <row r="161" spans="1:45" x14ac:dyDescent="0.25">
      <c r="A161" s="151"/>
      <c r="B161" s="151"/>
      <c r="C161" s="151"/>
      <c r="D161" s="151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</row>
    <row r="162" spans="1:45" x14ac:dyDescent="0.25">
      <c r="A162" s="151"/>
      <c r="B162" s="151"/>
      <c r="C162" s="151"/>
      <c r="D162" s="151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</row>
    <row r="163" spans="1:45" x14ac:dyDescent="0.25">
      <c r="A163" s="151"/>
      <c r="B163" s="151"/>
      <c r="C163" s="151"/>
      <c r="D163" s="151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</row>
    <row r="164" spans="1:45" x14ac:dyDescent="0.25">
      <c r="A164" s="151"/>
      <c r="B164" s="151"/>
      <c r="C164" s="151"/>
      <c r="D164" s="151"/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</row>
    <row r="165" spans="1:45" x14ac:dyDescent="0.25">
      <c r="A165" s="151"/>
      <c r="B165" s="151"/>
      <c r="C165" s="151"/>
      <c r="D165" s="151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</row>
    <row r="166" spans="1:45" x14ac:dyDescent="0.25">
      <c r="A166" s="151"/>
      <c r="B166" s="151"/>
      <c r="C166" s="151"/>
      <c r="D166" s="151"/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</row>
    <row r="167" spans="1:45" x14ac:dyDescent="0.25">
      <c r="A167" s="151"/>
      <c r="B167" s="151"/>
      <c r="C167" s="151"/>
      <c r="D167" s="151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</row>
    <row r="168" spans="1:45" x14ac:dyDescent="0.25">
      <c r="A168" s="151"/>
      <c r="B168" s="151"/>
      <c r="C168" s="151"/>
      <c r="D168" s="151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</row>
    <row r="169" spans="1:45" x14ac:dyDescent="0.25">
      <c r="A169" s="151"/>
      <c r="B169" s="151"/>
      <c r="C169" s="151"/>
      <c r="D169" s="151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</row>
    <row r="170" spans="1:45" x14ac:dyDescent="0.25">
      <c r="A170" s="151"/>
      <c r="B170" s="151"/>
      <c r="C170" s="151"/>
      <c r="D170" s="151"/>
      <c r="E170" s="151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</row>
    <row r="171" spans="1:45" x14ac:dyDescent="0.25">
      <c r="A171" s="151"/>
      <c r="B171" s="151"/>
      <c r="C171" s="151"/>
      <c r="D171" s="151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</row>
    <row r="172" spans="1:45" x14ac:dyDescent="0.25">
      <c r="A172" s="151"/>
      <c r="B172" s="151"/>
      <c r="C172" s="151"/>
      <c r="D172" s="151"/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</row>
    <row r="173" spans="1:45" x14ac:dyDescent="0.25">
      <c r="A173" s="151"/>
      <c r="B173" s="151"/>
      <c r="C173" s="151"/>
      <c r="D173" s="151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</row>
    <row r="174" spans="1:45" x14ac:dyDescent="0.25">
      <c r="A174" s="151"/>
      <c r="B174" s="151"/>
      <c r="C174" s="151"/>
      <c r="D174" s="151"/>
      <c r="E174" s="151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</row>
    <row r="175" spans="1:45" x14ac:dyDescent="0.25">
      <c r="A175" s="151"/>
      <c r="B175" s="151"/>
      <c r="C175" s="151"/>
      <c r="D175" s="151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</row>
    <row r="176" spans="1:45" x14ac:dyDescent="0.25">
      <c r="A176" s="151"/>
      <c r="B176" s="151"/>
      <c r="C176" s="151"/>
      <c r="D176" s="151"/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</row>
    <row r="177" spans="1:45" x14ac:dyDescent="0.25">
      <c r="A177" s="151"/>
      <c r="B177" s="151"/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</row>
    <row r="178" spans="1:45" x14ac:dyDescent="0.25">
      <c r="A178" s="151"/>
      <c r="B178" s="151"/>
      <c r="C178" s="151"/>
      <c r="D178" s="151"/>
      <c r="E178" s="151"/>
      <c r="F178" s="151"/>
      <c r="G178" s="151"/>
      <c r="H178" s="151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</row>
    <row r="179" spans="1:45" x14ac:dyDescent="0.25">
      <c r="A179" s="151"/>
      <c r="B179" s="151"/>
      <c r="C179" s="151"/>
      <c r="D179" s="151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</row>
    <row r="180" spans="1:45" x14ac:dyDescent="0.25">
      <c r="A180" s="151"/>
      <c r="B180" s="151"/>
      <c r="C180" s="151"/>
      <c r="D180" s="151"/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</row>
    <row r="181" spans="1:45" x14ac:dyDescent="0.25">
      <c r="A181" s="151"/>
      <c r="B181" s="151"/>
      <c r="C181" s="151"/>
      <c r="D181" s="151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</row>
    <row r="182" spans="1:45" x14ac:dyDescent="0.25">
      <c r="A182" s="151"/>
      <c r="B182" s="151"/>
      <c r="C182" s="151"/>
      <c r="D182" s="151"/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</row>
    <row r="183" spans="1:45" x14ac:dyDescent="0.25">
      <c r="A183" s="151"/>
      <c r="B183" s="151"/>
      <c r="C183" s="151"/>
      <c r="D183" s="151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</row>
    <row r="184" spans="1:45" x14ac:dyDescent="0.25">
      <c r="A184" s="151"/>
      <c r="B184" s="151"/>
      <c r="C184" s="151"/>
      <c r="D184" s="151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</row>
    <row r="185" spans="1:45" x14ac:dyDescent="0.25">
      <c r="A185" s="151"/>
      <c r="B185" s="151"/>
      <c r="C185" s="151"/>
      <c r="D185" s="151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</row>
    <row r="186" spans="1:45" x14ac:dyDescent="0.25">
      <c r="A186" s="151"/>
      <c r="B186" s="151"/>
      <c r="C186" s="151"/>
      <c r="D186" s="151"/>
      <c r="E186" s="151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</row>
    <row r="187" spans="1:45" x14ac:dyDescent="0.25">
      <c r="A187" s="151"/>
      <c r="B187" s="151"/>
      <c r="C187" s="151"/>
      <c r="D187" s="151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</row>
    <row r="188" spans="1:45" x14ac:dyDescent="0.25">
      <c r="A188" s="151"/>
      <c r="B188" s="151"/>
      <c r="C188" s="151"/>
      <c r="D188" s="151"/>
      <c r="E188" s="151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</row>
    <row r="189" spans="1:45" x14ac:dyDescent="0.25">
      <c r="A189" s="151"/>
      <c r="B189" s="151"/>
      <c r="C189" s="151"/>
      <c r="D189" s="151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</row>
    <row r="190" spans="1:45" x14ac:dyDescent="0.25">
      <c r="A190" s="151"/>
      <c r="B190" s="151"/>
      <c r="C190" s="151"/>
      <c r="D190" s="151"/>
      <c r="E190" s="151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</row>
    <row r="191" spans="1:45" x14ac:dyDescent="0.25">
      <c r="A191" s="151"/>
      <c r="B191" s="151"/>
      <c r="C191" s="151"/>
      <c r="D191" s="151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</row>
    <row r="192" spans="1:45" x14ac:dyDescent="0.25">
      <c r="A192" s="151"/>
      <c r="B192" s="151"/>
      <c r="C192" s="151"/>
      <c r="D192" s="151"/>
      <c r="E192" s="151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</row>
    <row r="193" spans="1:45" x14ac:dyDescent="0.25">
      <c r="A193" s="151"/>
      <c r="B193" s="151"/>
      <c r="C193" s="151"/>
      <c r="D193" s="151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</row>
    <row r="194" spans="1:45" x14ac:dyDescent="0.25">
      <c r="A194" s="151"/>
      <c r="B194" s="151"/>
      <c r="C194" s="151"/>
      <c r="D194" s="151"/>
      <c r="E194" s="151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</row>
    <row r="195" spans="1:45" x14ac:dyDescent="0.25">
      <c r="A195" s="151"/>
      <c r="B195" s="151"/>
      <c r="C195" s="151"/>
      <c r="D195" s="151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</row>
    <row r="196" spans="1:45" x14ac:dyDescent="0.25">
      <c r="A196" s="151"/>
      <c r="B196" s="151"/>
      <c r="C196" s="151"/>
      <c r="D196" s="151"/>
      <c r="E196" s="151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</row>
    <row r="197" spans="1:45" x14ac:dyDescent="0.25">
      <c r="A197" s="151"/>
      <c r="B197" s="151"/>
      <c r="C197" s="151"/>
      <c r="D197" s="151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</row>
    <row r="198" spans="1:45" x14ac:dyDescent="0.25">
      <c r="A198" s="151"/>
      <c r="B198" s="151"/>
      <c r="C198" s="151"/>
      <c r="D198" s="151"/>
      <c r="E198" s="151"/>
      <c r="F198" s="151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51"/>
      <c r="AD198" s="151"/>
      <c r="AE198" s="151"/>
      <c r="AF198" s="151"/>
      <c r="AG198" s="151"/>
      <c r="AH198" s="151"/>
      <c r="AI198" s="151"/>
      <c r="AJ198" s="151"/>
      <c r="AK198" s="151"/>
      <c r="AL198" s="151"/>
      <c r="AM198" s="151"/>
      <c r="AN198" s="151"/>
      <c r="AO198" s="151"/>
      <c r="AP198" s="151"/>
      <c r="AQ198" s="151"/>
      <c r="AR198" s="151"/>
      <c r="AS198" s="151"/>
    </row>
    <row r="199" spans="1:45" x14ac:dyDescent="0.25">
      <c r="A199" s="151"/>
      <c r="B199" s="151"/>
      <c r="C199" s="151"/>
      <c r="D199" s="151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</row>
    <row r="200" spans="1:45" x14ac:dyDescent="0.25">
      <c r="A200" s="151"/>
      <c r="B200" s="151"/>
      <c r="C200" s="151"/>
      <c r="D200" s="151"/>
      <c r="E200" s="151"/>
      <c r="F200" s="151"/>
      <c r="G200" s="151"/>
      <c r="H200" s="151"/>
      <c r="I200" s="151"/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  <c r="AJ200" s="151"/>
      <c r="AK200" s="151"/>
      <c r="AL200" s="151"/>
      <c r="AM200" s="151"/>
      <c r="AN200" s="151"/>
      <c r="AO200" s="151"/>
      <c r="AP200" s="151"/>
      <c r="AQ200" s="151"/>
      <c r="AR200" s="151"/>
      <c r="AS200" s="151"/>
    </row>
    <row r="201" spans="1:45" x14ac:dyDescent="0.25">
      <c r="A201" s="151"/>
      <c r="B201" s="151"/>
      <c r="C201" s="151"/>
      <c r="D201" s="151"/>
      <c r="E201" s="151"/>
      <c r="F201" s="151"/>
      <c r="G201" s="151"/>
      <c r="H201" s="151"/>
      <c r="I201" s="151"/>
      <c r="J201" s="151"/>
      <c r="K201" s="151"/>
      <c r="L201" s="151"/>
      <c r="M201" s="151"/>
      <c r="N201" s="151"/>
      <c r="O201" s="151"/>
      <c r="P201" s="151"/>
      <c r="Q201" s="151"/>
      <c r="R201" s="151"/>
      <c r="S201" s="151"/>
      <c r="T201" s="151"/>
      <c r="U201" s="151"/>
      <c r="V201" s="151"/>
      <c r="W201" s="151"/>
      <c r="X201" s="151"/>
      <c r="Y201" s="151"/>
      <c r="Z201" s="151"/>
      <c r="AA201" s="151"/>
      <c r="AB201" s="151"/>
      <c r="AC201" s="151"/>
      <c r="AD201" s="151"/>
      <c r="AE201" s="151"/>
      <c r="AF201" s="151"/>
      <c r="AG201" s="151"/>
      <c r="AH201" s="151"/>
      <c r="AI201" s="151"/>
      <c r="AJ201" s="151"/>
      <c r="AK201" s="151"/>
      <c r="AL201" s="151"/>
      <c r="AM201" s="151"/>
      <c r="AN201" s="151"/>
      <c r="AO201" s="151"/>
      <c r="AP201" s="151"/>
      <c r="AQ201" s="151"/>
      <c r="AR201" s="151"/>
      <c r="AS201" s="151"/>
    </row>
    <row r="202" spans="1:45" x14ac:dyDescent="0.25">
      <c r="A202" s="151"/>
      <c r="B202" s="151"/>
      <c r="C202" s="151"/>
      <c r="D202" s="151"/>
      <c r="E202" s="151"/>
      <c r="F202" s="151"/>
      <c r="G202" s="151"/>
      <c r="H202" s="151"/>
      <c r="I202" s="151"/>
      <c r="J202" s="151"/>
      <c r="K202" s="151"/>
      <c r="L202" s="151"/>
      <c r="M202" s="151"/>
      <c r="N202" s="151"/>
      <c r="O202" s="151"/>
      <c r="P202" s="151"/>
      <c r="Q202" s="151"/>
      <c r="R202" s="151"/>
      <c r="S202" s="151"/>
      <c r="T202" s="151"/>
      <c r="U202" s="151"/>
      <c r="V202" s="151"/>
      <c r="W202" s="151"/>
      <c r="X202" s="151"/>
      <c r="Y202" s="151"/>
      <c r="Z202" s="151"/>
      <c r="AA202" s="151"/>
      <c r="AB202" s="151"/>
      <c r="AC202" s="151"/>
      <c r="AD202" s="151"/>
      <c r="AE202" s="151"/>
      <c r="AF202" s="151"/>
      <c r="AG202" s="151"/>
      <c r="AH202" s="151"/>
      <c r="AI202" s="151"/>
      <c r="AJ202" s="151"/>
      <c r="AK202" s="151"/>
      <c r="AL202" s="151"/>
      <c r="AM202" s="151"/>
      <c r="AN202" s="151"/>
      <c r="AO202" s="151"/>
      <c r="AP202" s="151"/>
      <c r="AQ202" s="151"/>
      <c r="AR202" s="151"/>
      <c r="AS202" s="151"/>
    </row>
    <row r="203" spans="1:45" x14ac:dyDescent="0.25">
      <c r="A203" s="151"/>
      <c r="B203" s="151"/>
      <c r="C203" s="151"/>
      <c r="D203" s="151"/>
      <c r="E203" s="151"/>
      <c r="F203" s="151"/>
      <c r="G203" s="151"/>
      <c r="H203" s="151"/>
      <c r="I203" s="151"/>
      <c r="J203" s="151"/>
      <c r="K203" s="151"/>
      <c r="L203" s="151"/>
      <c r="M203" s="151"/>
      <c r="N203" s="151"/>
      <c r="O203" s="151"/>
      <c r="P203" s="151"/>
      <c r="Q203" s="151"/>
      <c r="R203" s="151"/>
      <c r="S203" s="151"/>
      <c r="T203" s="151"/>
      <c r="U203" s="151"/>
      <c r="V203" s="151"/>
      <c r="W203" s="151"/>
      <c r="X203" s="151"/>
      <c r="Y203" s="151"/>
      <c r="Z203" s="151"/>
      <c r="AA203" s="151"/>
      <c r="AB203" s="151"/>
      <c r="AC203" s="151"/>
      <c r="AD203" s="151"/>
      <c r="AE203" s="151"/>
      <c r="AF203" s="151"/>
      <c r="AG203" s="151"/>
      <c r="AH203" s="151"/>
      <c r="AI203" s="151"/>
      <c r="AJ203" s="151"/>
      <c r="AK203" s="151"/>
      <c r="AL203" s="151"/>
      <c r="AM203" s="151"/>
      <c r="AN203" s="151"/>
      <c r="AO203" s="151"/>
      <c r="AP203" s="151"/>
      <c r="AQ203" s="151"/>
      <c r="AR203" s="151"/>
      <c r="AS203" s="151"/>
    </row>
    <row r="204" spans="1:45" x14ac:dyDescent="0.25">
      <c r="A204" s="151"/>
      <c r="B204" s="151"/>
      <c r="C204" s="151"/>
      <c r="D204" s="151"/>
      <c r="E204" s="151"/>
      <c r="F204" s="151"/>
      <c r="G204" s="151"/>
      <c r="H204" s="151"/>
      <c r="I204" s="151"/>
      <c r="J204" s="151"/>
      <c r="K204" s="151"/>
      <c r="L204" s="151"/>
      <c r="M204" s="151"/>
      <c r="N204" s="151"/>
      <c r="O204" s="151"/>
      <c r="P204" s="151"/>
      <c r="Q204" s="151"/>
      <c r="R204" s="151"/>
      <c r="S204" s="151"/>
      <c r="T204" s="151"/>
      <c r="U204" s="151"/>
      <c r="V204" s="151"/>
      <c r="W204" s="151"/>
      <c r="X204" s="151"/>
      <c r="Y204" s="151"/>
      <c r="Z204" s="151"/>
      <c r="AA204" s="151"/>
      <c r="AB204" s="151"/>
      <c r="AC204" s="151"/>
      <c r="AD204" s="151"/>
      <c r="AE204" s="151"/>
      <c r="AF204" s="151"/>
      <c r="AG204" s="151"/>
      <c r="AH204" s="151"/>
      <c r="AI204" s="151"/>
      <c r="AJ204" s="151"/>
      <c r="AK204" s="151"/>
      <c r="AL204" s="151"/>
      <c r="AM204" s="151"/>
      <c r="AN204" s="151"/>
      <c r="AO204" s="151"/>
      <c r="AP204" s="151"/>
      <c r="AQ204" s="151"/>
      <c r="AR204" s="151"/>
      <c r="AS204" s="151"/>
    </row>
    <row r="205" spans="1:45" x14ac:dyDescent="0.25">
      <c r="A205" s="151"/>
      <c r="B205" s="151"/>
      <c r="C205" s="151"/>
      <c r="D205" s="151"/>
      <c r="E205" s="151"/>
      <c r="F205" s="151"/>
      <c r="G205" s="151"/>
      <c r="H205" s="151"/>
      <c r="I205" s="151"/>
      <c r="J205" s="151"/>
      <c r="K205" s="151"/>
      <c r="L205" s="151"/>
      <c r="M205" s="151"/>
      <c r="N205" s="151"/>
      <c r="O205" s="151"/>
      <c r="P205" s="151"/>
      <c r="Q205" s="151"/>
      <c r="R205" s="151"/>
      <c r="S205" s="151"/>
      <c r="T205" s="151"/>
      <c r="U205" s="151"/>
      <c r="V205" s="151"/>
      <c r="W205" s="151"/>
      <c r="X205" s="151"/>
      <c r="Y205" s="151"/>
      <c r="Z205" s="151"/>
      <c r="AA205" s="151"/>
      <c r="AB205" s="151"/>
      <c r="AC205" s="151"/>
      <c r="AD205" s="151"/>
      <c r="AE205" s="151"/>
      <c r="AF205" s="151"/>
      <c r="AG205" s="151"/>
      <c r="AH205" s="151"/>
      <c r="AI205" s="151"/>
      <c r="AJ205" s="151"/>
      <c r="AK205" s="151"/>
      <c r="AL205" s="151"/>
      <c r="AM205" s="151"/>
      <c r="AN205" s="151"/>
      <c r="AO205" s="151"/>
      <c r="AP205" s="151"/>
      <c r="AQ205" s="151"/>
      <c r="AR205" s="151"/>
      <c r="AS205" s="151"/>
    </row>
    <row r="206" spans="1:45" x14ac:dyDescent="0.25">
      <c r="A206" s="151"/>
      <c r="B206" s="151"/>
      <c r="C206" s="151"/>
      <c r="D206" s="151"/>
      <c r="E206" s="151"/>
      <c r="F206" s="151"/>
      <c r="G206" s="151"/>
      <c r="H206" s="151"/>
      <c r="I206" s="151"/>
      <c r="J206" s="151"/>
      <c r="K206" s="151"/>
      <c r="L206" s="151"/>
      <c r="M206" s="151"/>
      <c r="N206" s="151"/>
      <c r="O206" s="151"/>
      <c r="P206" s="151"/>
      <c r="Q206" s="151"/>
      <c r="R206" s="151"/>
      <c r="S206" s="151"/>
      <c r="T206" s="151"/>
      <c r="U206" s="151"/>
      <c r="V206" s="151"/>
      <c r="W206" s="151"/>
      <c r="X206" s="151"/>
      <c r="Y206" s="151"/>
      <c r="Z206" s="151"/>
      <c r="AA206" s="151"/>
      <c r="AB206" s="151"/>
      <c r="AC206" s="151"/>
      <c r="AD206" s="151"/>
      <c r="AE206" s="151"/>
      <c r="AF206" s="151"/>
      <c r="AG206" s="151"/>
      <c r="AH206" s="151"/>
      <c r="AI206" s="151"/>
      <c r="AJ206" s="151"/>
      <c r="AK206" s="151"/>
      <c r="AL206" s="151"/>
      <c r="AM206" s="151"/>
      <c r="AN206" s="151"/>
      <c r="AO206" s="151"/>
      <c r="AP206" s="151"/>
      <c r="AQ206" s="151"/>
      <c r="AR206" s="151"/>
      <c r="AS206" s="151"/>
    </row>
    <row r="207" spans="1:45" x14ac:dyDescent="0.25">
      <c r="A207" s="151"/>
      <c r="B207" s="151"/>
      <c r="C207" s="151"/>
      <c r="D207" s="151"/>
      <c r="E207" s="151"/>
      <c r="F207" s="151"/>
      <c r="G207" s="151"/>
      <c r="H207" s="151"/>
      <c r="I207" s="151"/>
      <c r="J207" s="151"/>
      <c r="K207" s="151"/>
      <c r="L207" s="151"/>
      <c r="M207" s="151"/>
      <c r="N207" s="151"/>
      <c r="O207" s="151"/>
      <c r="P207" s="151"/>
      <c r="Q207" s="151"/>
      <c r="R207" s="151"/>
      <c r="S207" s="151"/>
      <c r="T207" s="151"/>
      <c r="U207" s="151"/>
      <c r="V207" s="151"/>
      <c r="W207" s="151"/>
      <c r="X207" s="151"/>
      <c r="Y207" s="151"/>
      <c r="Z207" s="151"/>
      <c r="AA207" s="151"/>
      <c r="AB207" s="151"/>
      <c r="AC207" s="151"/>
      <c r="AD207" s="151"/>
      <c r="AE207" s="151"/>
      <c r="AF207" s="151"/>
      <c r="AG207" s="151"/>
      <c r="AH207" s="151"/>
      <c r="AI207" s="151"/>
      <c r="AJ207" s="151"/>
      <c r="AK207" s="151"/>
      <c r="AL207" s="151"/>
      <c r="AM207" s="151"/>
      <c r="AN207" s="151"/>
      <c r="AO207" s="151"/>
      <c r="AP207" s="151"/>
      <c r="AQ207" s="151"/>
      <c r="AR207" s="151"/>
      <c r="AS207" s="151"/>
    </row>
  </sheetData>
  <sheetProtection password="CEE2" sheet="1" insertRows="0"/>
  <conditionalFormatting sqref="F23:AR34 F14:AR21 F1:AR9">
    <cfRule type="expression" dxfId="24" priority="3">
      <formula>F$3=0</formula>
    </cfRule>
  </conditionalFormatting>
  <conditionalFormatting sqref="F22:AR22">
    <cfRule type="expression" dxfId="23" priority="2">
      <formula>F$3=0</formula>
    </cfRule>
  </conditionalFormatting>
  <conditionalFormatting sqref="F10:AR13">
    <cfRule type="expression" dxfId="22" priority="1">
      <formula>F$3=0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43"/>
  <sheetViews>
    <sheetView showGridLines="0" zoomScale="80" zoomScaleNormal="80" workbookViewId="0">
      <pane ySplit="1" topLeftCell="A2" activePane="bottomLeft" state="frozen"/>
      <selection activeCell="K32" sqref="K32"/>
      <selection pane="bottomLeft" activeCell="F56" sqref="F56"/>
    </sheetView>
  </sheetViews>
  <sheetFormatPr defaultColWidth="0" defaultRowHeight="15" x14ac:dyDescent="0.25"/>
  <cols>
    <col min="1" max="1" width="3" style="124" customWidth="1"/>
    <col min="2" max="2" width="57.140625" style="124" customWidth="1"/>
    <col min="3" max="3" width="10.7109375" style="124" bestFit="1" customWidth="1"/>
    <col min="4" max="4" width="18.5703125" style="124" customWidth="1"/>
    <col min="5" max="5" width="3.28515625" style="124" customWidth="1"/>
    <col min="6" max="25" width="10.42578125" style="124" customWidth="1"/>
    <col min="26" max="44" width="9.140625" style="124" customWidth="1"/>
    <col min="45" max="45" width="3.42578125" style="124" customWidth="1"/>
    <col min="46" max="16384" width="9.140625" style="124" hidden="1"/>
  </cols>
  <sheetData>
    <row r="1" spans="1:45" s="3" customFormat="1" x14ac:dyDescent="0.25">
      <c r="B1" s="55" t="s">
        <v>176</v>
      </c>
      <c r="C1" s="56"/>
      <c r="D1" s="56"/>
      <c r="E1" s="57"/>
      <c r="F1" s="58">
        <f>'Investment Scenario'!E12</f>
        <v>0</v>
      </c>
      <c r="G1" s="58">
        <f>'Investment Scenario'!F12</f>
        <v>1</v>
      </c>
      <c r="H1" s="58">
        <f>'Investment Scenario'!G12</f>
        <v>2</v>
      </c>
      <c r="I1" s="58">
        <f>'Investment Scenario'!H12</f>
        <v>3</v>
      </c>
      <c r="J1" s="58">
        <f>'Investment Scenario'!I12</f>
        <v>4</v>
      </c>
      <c r="K1" s="58">
        <f>'Investment Scenario'!J12</f>
        <v>5</v>
      </c>
      <c r="L1" s="58">
        <f>'Investment Scenario'!K12</f>
        <v>6</v>
      </c>
      <c r="M1" s="58">
        <f>'Investment Scenario'!L12</f>
        <v>7</v>
      </c>
      <c r="N1" s="58">
        <f>'Investment Scenario'!M12</f>
        <v>8</v>
      </c>
      <c r="O1" s="58">
        <f>'Investment Scenario'!N12</f>
        <v>9</v>
      </c>
      <c r="P1" s="58">
        <f>'Investment Scenario'!O12</f>
        <v>10</v>
      </c>
      <c r="Q1" s="58">
        <f>'Investment Scenario'!P12</f>
        <v>11</v>
      </c>
      <c r="R1" s="58">
        <f>'Investment Scenario'!Q12</f>
        <v>12</v>
      </c>
      <c r="S1" s="58">
        <f>'Investment Scenario'!R12</f>
        <v>13</v>
      </c>
      <c r="T1" s="58">
        <f>'Investment Scenario'!S12</f>
        <v>14</v>
      </c>
      <c r="U1" s="58">
        <f>'Investment Scenario'!T12</f>
        <v>15</v>
      </c>
      <c r="V1" s="58">
        <f>'Investment Scenario'!U12</f>
        <v>16</v>
      </c>
      <c r="W1" s="58">
        <f>'Investment Scenario'!V12</f>
        <v>17</v>
      </c>
      <c r="X1" s="58">
        <f>'Investment Scenario'!W12</f>
        <v>18</v>
      </c>
      <c r="Y1" s="58">
        <f>'Investment Scenario'!X12</f>
        <v>19</v>
      </c>
      <c r="Z1" s="58">
        <f>'Investment Scenario'!Y12</f>
        <v>20</v>
      </c>
      <c r="AA1" s="58">
        <f>'Investment Scenario'!Z12</f>
        <v>21</v>
      </c>
      <c r="AB1" s="58">
        <f>'Investment Scenario'!AA12</f>
        <v>22</v>
      </c>
      <c r="AC1" s="58">
        <f>'Investment Scenario'!AB12</f>
        <v>23</v>
      </c>
      <c r="AD1" s="58">
        <f>'Investment Scenario'!AC12</f>
        <v>24</v>
      </c>
      <c r="AE1" s="58">
        <f>'Investment Scenario'!AD12</f>
        <v>25</v>
      </c>
      <c r="AF1" s="58">
        <f>'Investment Scenario'!AE12</f>
        <v>26</v>
      </c>
      <c r="AG1" s="58">
        <f>'Investment Scenario'!AF12</f>
        <v>27</v>
      </c>
      <c r="AH1" s="58">
        <f>'Investment Scenario'!AG12</f>
        <v>28</v>
      </c>
      <c r="AI1" s="58">
        <f>'Investment Scenario'!AH12</f>
        <v>29</v>
      </c>
      <c r="AJ1" s="58">
        <f>'Investment Scenario'!AI12</f>
        <v>30</v>
      </c>
      <c r="AK1" s="58">
        <f>'Investment Scenario'!AJ12</f>
        <v>31</v>
      </c>
      <c r="AL1" s="58">
        <f>'Investment Scenario'!AK12</f>
        <v>32</v>
      </c>
      <c r="AM1" s="58">
        <f>'Investment Scenario'!AL12</f>
        <v>33</v>
      </c>
      <c r="AN1" s="58">
        <f>'Investment Scenario'!AM12</f>
        <v>34</v>
      </c>
      <c r="AO1" s="58">
        <f>'Investment Scenario'!AN12</f>
        <v>35</v>
      </c>
      <c r="AP1" s="58">
        <f>'Investment Scenario'!AO12</f>
        <v>36</v>
      </c>
      <c r="AQ1" s="58">
        <f>'Investment Scenario'!AP12</f>
        <v>37</v>
      </c>
      <c r="AR1" s="58">
        <f>'Investment Scenario'!AQ12</f>
        <v>38</v>
      </c>
    </row>
    <row r="2" spans="1:45" s="3" customFormat="1" x14ac:dyDescent="0.25">
      <c r="B2" s="59"/>
      <c r="C2" s="60"/>
      <c r="D2" s="60"/>
      <c r="E2" s="1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</row>
    <row r="3" spans="1:45" s="3" customFormat="1" x14ac:dyDescent="0.25">
      <c r="A3" s="60"/>
      <c r="B3" s="62" t="s">
        <v>6</v>
      </c>
      <c r="C3" s="63" t="s">
        <v>177</v>
      </c>
      <c r="D3" s="64"/>
      <c r="E3" s="65"/>
      <c r="F3" s="5"/>
      <c r="G3" s="5">
        <f>'Investment Scenario'!F14</f>
        <v>0</v>
      </c>
      <c r="H3" s="5">
        <f>'Investment Scenario'!G14</f>
        <v>0</v>
      </c>
      <c r="I3" s="5">
        <f>'Investment Scenario'!H14</f>
        <v>0</v>
      </c>
      <c r="J3" s="5">
        <f>'Investment Scenario'!I14</f>
        <v>0</v>
      </c>
      <c r="K3" s="5">
        <f>'Investment Scenario'!J14</f>
        <v>0</v>
      </c>
      <c r="L3" s="5">
        <f>'Investment Scenario'!K14</f>
        <v>0</v>
      </c>
      <c r="M3" s="5">
        <f>'Investment Scenario'!L14</f>
        <v>0</v>
      </c>
      <c r="N3" s="5">
        <f>'Investment Scenario'!M14</f>
        <v>0</v>
      </c>
      <c r="O3" s="5">
        <f>'Investment Scenario'!N14</f>
        <v>0</v>
      </c>
      <c r="P3" s="5">
        <f>'Investment Scenario'!O14</f>
        <v>0</v>
      </c>
      <c r="Q3" s="5">
        <f>'Investment Scenario'!P14</f>
        <v>0</v>
      </c>
      <c r="R3" s="5">
        <f>'Investment Scenario'!Q14</f>
        <v>0</v>
      </c>
      <c r="S3" s="5">
        <f>'Investment Scenario'!R14</f>
        <v>0</v>
      </c>
      <c r="T3" s="5">
        <f>'Investment Scenario'!S14</f>
        <v>0</v>
      </c>
      <c r="U3" s="5">
        <f>'Investment Scenario'!T14</f>
        <v>0</v>
      </c>
      <c r="V3" s="5">
        <f>'Investment Scenario'!U14</f>
        <v>0</v>
      </c>
      <c r="W3" s="5">
        <f>'Investment Scenario'!V14</f>
        <v>0</v>
      </c>
      <c r="X3" s="5">
        <f>'Investment Scenario'!W14</f>
        <v>0</v>
      </c>
      <c r="Y3" s="5">
        <f>'Investment Scenario'!X14</f>
        <v>0</v>
      </c>
      <c r="Z3" s="5">
        <f>'Investment Scenario'!Y14</f>
        <v>0</v>
      </c>
      <c r="AA3" s="5">
        <f>'Investment Scenario'!Z14</f>
        <v>0</v>
      </c>
      <c r="AB3" s="5">
        <f>'Investment Scenario'!AA14</f>
        <v>0</v>
      </c>
      <c r="AC3" s="5">
        <f>'Investment Scenario'!AB14</f>
        <v>0</v>
      </c>
      <c r="AD3" s="5">
        <f>'Investment Scenario'!AC14</f>
        <v>0</v>
      </c>
      <c r="AE3" s="5">
        <f>'Investment Scenario'!AD14</f>
        <v>0</v>
      </c>
      <c r="AF3" s="5">
        <f>'Investment Scenario'!AE14</f>
        <v>0</v>
      </c>
      <c r="AG3" s="5">
        <f>'Investment Scenario'!AF14</f>
        <v>0</v>
      </c>
      <c r="AH3" s="5">
        <f>'Investment Scenario'!AG14</f>
        <v>0</v>
      </c>
      <c r="AI3" s="5">
        <f>'Investment Scenario'!AH14</f>
        <v>0</v>
      </c>
      <c r="AJ3" s="5">
        <f>'Investment Scenario'!AI14</f>
        <v>0</v>
      </c>
      <c r="AK3" s="5">
        <f>'Investment Scenario'!AJ14</f>
        <v>0</v>
      </c>
      <c r="AL3" s="5">
        <f>'Investment Scenario'!AK14</f>
        <v>0</v>
      </c>
      <c r="AM3" s="5">
        <f>'Investment Scenario'!AL14</f>
        <v>0</v>
      </c>
      <c r="AN3" s="5">
        <f>'Investment Scenario'!AM14</f>
        <v>0</v>
      </c>
      <c r="AO3" s="5">
        <f>'Investment Scenario'!AN14</f>
        <v>0</v>
      </c>
      <c r="AP3" s="5">
        <f>'Investment Scenario'!AO14</f>
        <v>0</v>
      </c>
      <c r="AQ3" s="5">
        <f>'Investment Scenario'!AP14</f>
        <v>0</v>
      </c>
      <c r="AR3" s="5">
        <f>'Investment Scenario'!AQ14</f>
        <v>0</v>
      </c>
      <c r="AS3" s="41"/>
    </row>
    <row r="4" spans="1:45" s="10" customFormat="1" x14ac:dyDescent="0.25">
      <c r="A4" s="13"/>
      <c r="B4" s="13"/>
      <c r="C4" s="13"/>
      <c r="D4" s="13"/>
      <c r="E4" s="13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45" s="3" customFormat="1" x14ac:dyDescent="0.25">
      <c r="A5" s="60"/>
      <c r="B5" s="64" t="s">
        <v>8</v>
      </c>
      <c r="C5" s="63" t="s">
        <v>9</v>
      </c>
      <c r="D5" s="64"/>
      <c r="E5" s="65"/>
      <c r="F5" s="5" t="str">
        <f>IF(F$3&gt;0,F6*3.6,"")</f>
        <v/>
      </c>
      <c r="G5" s="5" t="str">
        <f t="shared" ref="G5:J5" si="0">IF(G$3&gt;0,G6*3.6,"")</f>
        <v/>
      </c>
      <c r="H5" s="5" t="str">
        <f t="shared" si="0"/>
        <v/>
      </c>
      <c r="I5" s="5" t="str">
        <f t="shared" si="0"/>
        <v/>
      </c>
      <c r="J5" s="5" t="str">
        <f t="shared" si="0"/>
        <v/>
      </c>
      <c r="K5" s="5" t="str">
        <f>IF(K$3&gt;0,K6*3.6,"")</f>
        <v/>
      </c>
      <c r="L5" s="5" t="str">
        <f t="shared" ref="L5:AR5" si="1">IF(L$3&gt;0,L6*3.6,"")</f>
        <v/>
      </c>
      <c r="M5" s="5" t="str">
        <f t="shared" si="1"/>
        <v/>
      </c>
      <c r="N5" s="5" t="str">
        <f t="shared" si="1"/>
        <v/>
      </c>
      <c r="O5" s="5" t="str">
        <f t="shared" si="1"/>
        <v/>
      </c>
      <c r="P5" s="5" t="str">
        <f t="shared" si="1"/>
        <v/>
      </c>
      <c r="Q5" s="5" t="str">
        <f t="shared" si="1"/>
        <v/>
      </c>
      <c r="R5" s="5" t="str">
        <f t="shared" si="1"/>
        <v/>
      </c>
      <c r="S5" s="5" t="str">
        <f t="shared" si="1"/>
        <v/>
      </c>
      <c r="T5" s="5" t="str">
        <f t="shared" si="1"/>
        <v/>
      </c>
      <c r="U5" s="5" t="str">
        <f t="shared" si="1"/>
        <v/>
      </c>
      <c r="V5" s="5" t="str">
        <f t="shared" si="1"/>
        <v/>
      </c>
      <c r="W5" s="5" t="str">
        <f t="shared" si="1"/>
        <v/>
      </c>
      <c r="X5" s="5" t="str">
        <f t="shared" si="1"/>
        <v/>
      </c>
      <c r="Y5" s="5" t="str">
        <f t="shared" si="1"/>
        <v/>
      </c>
      <c r="Z5" s="5" t="str">
        <f t="shared" si="1"/>
        <v/>
      </c>
      <c r="AA5" s="5" t="str">
        <f t="shared" si="1"/>
        <v/>
      </c>
      <c r="AB5" s="5" t="str">
        <f t="shared" si="1"/>
        <v/>
      </c>
      <c r="AC5" s="5" t="str">
        <f t="shared" si="1"/>
        <v/>
      </c>
      <c r="AD5" s="5" t="str">
        <f t="shared" si="1"/>
        <v/>
      </c>
      <c r="AE5" s="5" t="str">
        <f t="shared" si="1"/>
        <v/>
      </c>
      <c r="AF5" s="5" t="str">
        <f t="shared" si="1"/>
        <v/>
      </c>
      <c r="AG5" s="5" t="str">
        <f t="shared" si="1"/>
        <v/>
      </c>
      <c r="AH5" s="5" t="str">
        <f t="shared" si="1"/>
        <v/>
      </c>
      <c r="AI5" s="5" t="str">
        <f t="shared" si="1"/>
        <v/>
      </c>
      <c r="AJ5" s="5" t="str">
        <f t="shared" si="1"/>
        <v/>
      </c>
      <c r="AK5" s="5" t="str">
        <f t="shared" si="1"/>
        <v/>
      </c>
      <c r="AL5" s="5" t="str">
        <f t="shared" si="1"/>
        <v/>
      </c>
      <c r="AM5" s="5" t="str">
        <f t="shared" si="1"/>
        <v/>
      </c>
      <c r="AN5" s="5" t="str">
        <f t="shared" si="1"/>
        <v/>
      </c>
      <c r="AO5" s="5" t="str">
        <f t="shared" si="1"/>
        <v/>
      </c>
      <c r="AP5" s="5" t="str">
        <f t="shared" si="1"/>
        <v/>
      </c>
      <c r="AQ5" s="5" t="str">
        <f t="shared" si="1"/>
        <v/>
      </c>
      <c r="AR5" s="5" t="str">
        <f t="shared" si="1"/>
        <v/>
      </c>
      <c r="AS5" s="41"/>
    </row>
    <row r="6" spans="1:45" s="3" customFormat="1" x14ac:dyDescent="0.25">
      <c r="B6" s="3" t="s">
        <v>8</v>
      </c>
      <c r="C6" s="66" t="s">
        <v>10</v>
      </c>
      <c r="D6" s="67"/>
      <c r="E6" s="68"/>
      <c r="F6" s="4" t="str">
        <f>IF(F$3&gt;0,'Counterfactual scenario'!$B$27,"")</f>
        <v/>
      </c>
      <c r="G6" s="4" t="str">
        <f>IF(G$3&gt;0,'Counterfactual scenario'!$B$27,"")</f>
        <v/>
      </c>
      <c r="H6" s="4" t="str">
        <f>IF(H$3&gt;0,'Counterfactual scenario'!$B$27,"")</f>
        <v/>
      </c>
      <c r="I6" s="4" t="str">
        <f>IF(I$3&gt;0,'Counterfactual scenario'!$B$27,"")</f>
        <v/>
      </c>
      <c r="J6" s="4" t="str">
        <f>IF(J$3&gt;0,'Counterfactual scenario'!$B$27,"")</f>
        <v/>
      </c>
      <c r="K6" s="4" t="str">
        <f>IF(K$3&gt;0,'Counterfactual scenario'!$B$27,"")</f>
        <v/>
      </c>
      <c r="L6" s="4" t="str">
        <f>IF(L$3&gt;0,'Counterfactual scenario'!$B$27,"")</f>
        <v/>
      </c>
      <c r="M6" s="4" t="str">
        <f>IF(M$3&gt;0,'Counterfactual scenario'!$B$27,"")</f>
        <v/>
      </c>
      <c r="N6" s="4" t="str">
        <f>IF(N$3&gt;0,'Counterfactual scenario'!$B$27,"")</f>
        <v/>
      </c>
      <c r="O6" s="4" t="str">
        <f>IF(O$3&gt;0,'Counterfactual scenario'!$B$27,"")</f>
        <v/>
      </c>
      <c r="P6" s="4" t="str">
        <f>IF(P$3&gt;0,'Counterfactual scenario'!$B$27,"")</f>
        <v/>
      </c>
      <c r="Q6" s="4" t="str">
        <f>IF(Q$3&gt;0,'Counterfactual scenario'!$B$27,"")</f>
        <v/>
      </c>
      <c r="R6" s="4" t="str">
        <f>IF(R$3&gt;0,'Counterfactual scenario'!$B$27,"")</f>
        <v/>
      </c>
      <c r="S6" s="4" t="str">
        <f>IF(S$3&gt;0,'Counterfactual scenario'!$B$27,"")</f>
        <v/>
      </c>
      <c r="T6" s="4" t="str">
        <f>IF(T$3&gt;0,'Counterfactual scenario'!$B$27,"")</f>
        <v/>
      </c>
      <c r="U6" s="4" t="str">
        <f>IF(U$3&gt;0,'Counterfactual scenario'!$B$27,"")</f>
        <v/>
      </c>
      <c r="V6" s="4" t="str">
        <f>IF(V$3&gt;0,'Counterfactual scenario'!$B$27,"")</f>
        <v/>
      </c>
      <c r="W6" s="4" t="str">
        <f>IF(W$3&gt;0,'Counterfactual scenario'!$B$27,"")</f>
        <v/>
      </c>
      <c r="X6" s="4" t="str">
        <f>IF(X$3&gt;0,'Counterfactual scenario'!$B$27,"")</f>
        <v/>
      </c>
      <c r="Y6" s="4" t="str">
        <f>IF(Y$3&gt;0,'Counterfactual scenario'!$B$27,"")</f>
        <v/>
      </c>
      <c r="Z6" s="4" t="str">
        <f>IF(Z$3&gt;0,'Counterfactual scenario'!$B$27,"")</f>
        <v/>
      </c>
      <c r="AA6" s="4" t="str">
        <f>IF(AA$3&gt;0,'Counterfactual scenario'!$B$27,"")</f>
        <v/>
      </c>
      <c r="AB6" s="4" t="str">
        <f>IF(AB$3&gt;0,'Counterfactual scenario'!$B$27,"")</f>
        <v/>
      </c>
      <c r="AC6" s="4" t="str">
        <f>IF(AC$3&gt;0,'Counterfactual scenario'!$B$27,"")</f>
        <v/>
      </c>
      <c r="AD6" s="4" t="str">
        <f>IF(AD$3&gt;0,'Counterfactual scenario'!$B$27,"")</f>
        <v/>
      </c>
      <c r="AE6" s="4" t="str">
        <f>IF(AE$3&gt;0,'Counterfactual scenario'!$B$27,"")</f>
        <v/>
      </c>
      <c r="AF6" s="4" t="str">
        <f>IF(AF$3&gt;0,'Counterfactual scenario'!$B$27,"")</f>
        <v/>
      </c>
      <c r="AG6" s="4" t="str">
        <f>IF(AG$3&gt;0,'Counterfactual scenario'!$B$27,"")</f>
        <v/>
      </c>
      <c r="AH6" s="4" t="str">
        <f>IF(AH$3&gt;0,'Counterfactual scenario'!$B$27,"")</f>
        <v/>
      </c>
      <c r="AI6" s="4" t="str">
        <f>IF(AI$3&gt;0,'Counterfactual scenario'!$B$27,"")</f>
        <v/>
      </c>
      <c r="AJ6" s="4" t="str">
        <f>IF(AJ$3&gt;0,'Counterfactual scenario'!$B$27,"")</f>
        <v/>
      </c>
      <c r="AK6" s="4" t="str">
        <f>IF(AK$3&gt;0,'Counterfactual scenario'!$B$27,"")</f>
        <v/>
      </c>
      <c r="AL6" s="4" t="str">
        <f>IF(AL$3&gt;0,'Counterfactual scenario'!$B$27,"")</f>
        <v/>
      </c>
      <c r="AM6" s="4" t="str">
        <f>IF(AM$3&gt;0,'Counterfactual scenario'!$B$27,"")</f>
        <v/>
      </c>
      <c r="AN6" s="4" t="str">
        <f>IF(AN$3&gt;0,'Counterfactual scenario'!$B$27,"")</f>
        <v/>
      </c>
      <c r="AO6" s="4" t="str">
        <f>IF(AO$3&gt;0,'Counterfactual scenario'!$B$27,"")</f>
        <v/>
      </c>
      <c r="AP6" s="4" t="str">
        <f>IF(AP$3&gt;0,'Counterfactual scenario'!$B$27,"")</f>
        <v/>
      </c>
      <c r="AQ6" s="4" t="str">
        <f>IF(AQ$3&gt;0,'Counterfactual scenario'!$B$27,"")</f>
        <v/>
      </c>
      <c r="AR6" s="4" t="str">
        <f>IF(AR$3&gt;0,'Counterfactual scenario'!$B$27,"")</f>
        <v/>
      </c>
    </row>
    <row r="7" spans="1:45" s="3" customFormat="1" x14ac:dyDescent="0.25">
      <c r="B7" s="3" t="s">
        <v>11</v>
      </c>
      <c r="C7" s="66" t="s">
        <v>10</v>
      </c>
      <c r="D7" s="67"/>
      <c r="E7" s="68"/>
      <c r="F7" s="4" t="str">
        <f>IF(F$3&gt;0,'Counterfactual scenario'!$B$28,"")</f>
        <v/>
      </c>
      <c r="G7" s="4" t="str">
        <f>IF(G$3&gt;0,'Counterfactual scenario'!$B$28,"")</f>
        <v/>
      </c>
      <c r="H7" s="4" t="str">
        <f>IF(H$3&gt;0,'Counterfactual scenario'!$B$28,"")</f>
        <v/>
      </c>
      <c r="I7" s="4" t="str">
        <f>IF(I$3&gt;0,'Counterfactual scenario'!$B$28,"")</f>
        <v/>
      </c>
      <c r="J7" s="4" t="str">
        <f>IF(J$3&gt;0,'Counterfactual scenario'!$B$28,"")</f>
        <v/>
      </c>
      <c r="K7" s="4" t="str">
        <f>IF(K$3&gt;0,'Counterfactual scenario'!$B$28,"")</f>
        <v/>
      </c>
      <c r="L7" s="4" t="str">
        <f>IF(L$3&gt;0,'Counterfactual scenario'!$B$28,"")</f>
        <v/>
      </c>
      <c r="M7" s="4" t="str">
        <f>IF(M$3&gt;0,'Counterfactual scenario'!$B$28,"")</f>
        <v/>
      </c>
      <c r="N7" s="4" t="str">
        <f>IF(N$3&gt;0,'Counterfactual scenario'!$B$28,"")</f>
        <v/>
      </c>
      <c r="O7" s="4" t="str">
        <f>IF(O$3&gt;0,'Counterfactual scenario'!$B$28,"")</f>
        <v/>
      </c>
      <c r="P7" s="4" t="str">
        <f>IF(P$3&gt;0,'Counterfactual scenario'!$B$28,"")</f>
        <v/>
      </c>
      <c r="Q7" s="4" t="str">
        <f>IF(Q$3&gt;0,'Counterfactual scenario'!$B$28,"")</f>
        <v/>
      </c>
      <c r="R7" s="4" t="str">
        <f>IF(R$3&gt;0,'Counterfactual scenario'!$B$28,"")</f>
        <v/>
      </c>
      <c r="S7" s="4" t="str">
        <f>IF(S$3&gt;0,'Counterfactual scenario'!$B$28,"")</f>
        <v/>
      </c>
      <c r="T7" s="4" t="str">
        <f>IF(T$3&gt;0,'Counterfactual scenario'!$B$28,"")</f>
        <v/>
      </c>
      <c r="U7" s="4" t="str">
        <f>IF(U$3&gt;0,'Counterfactual scenario'!$B$28,"")</f>
        <v/>
      </c>
      <c r="V7" s="4" t="str">
        <f>IF(V$3&gt;0,'Counterfactual scenario'!$B$28,"")</f>
        <v/>
      </c>
      <c r="W7" s="4" t="str">
        <f>IF(W$3&gt;0,'Counterfactual scenario'!$B$28,"")</f>
        <v/>
      </c>
      <c r="X7" s="4" t="str">
        <f>IF(X$3&gt;0,'Counterfactual scenario'!$B$28,"")</f>
        <v/>
      </c>
      <c r="Y7" s="4" t="str">
        <f>IF(Y$3&gt;0,'Counterfactual scenario'!$B$28,"")</f>
        <v/>
      </c>
      <c r="Z7" s="4" t="str">
        <f>IF(Z$3&gt;0,'Counterfactual scenario'!$B$28,"")</f>
        <v/>
      </c>
      <c r="AA7" s="4" t="str">
        <f>IF(AA$3&gt;0,'Counterfactual scenario'!$B$28,"")</f>
        <v/>
      </c>
      <c r="AB7" s="4" t="str">
        <f>IF(AB$3&gt;0,'Counterfactual scenario'!$B$28,"")</f>
        <v/>
      </c>
      <c r="AC7" s="4" t="str">
        <f>IF(AC$3&gt;0,'Counterfactual scenario'!$B$28,"")</f>
        <v/>
      </c>
      <c r="AD7" s="4" t="str">
        <f>IF(AD$3&gt;0,'Counterfactual scenario'!$B$28,"")</f>
        <v/>
      </c>
      <c r="AE7" s="4" t="str">
        <f>IF(AE$3&gt;0,'Counterfactual scenario'!$B$28,"")</f>
        <v/>
      </c>
      <c r="AF7" s="4" t="str">
        <f>IF(AF$3&gt;0,'Counterfactual scenario'!$B$28,"")</f>
        <v/>
      </c>
      <c r="AG7" s="4" t="str">
        <f>IF(AG$3&gt;0,'Counterfactual scenario'!$B$28,"")</f>
        <v/>
      </c>
      <c r="AH7" s="4" t="str">
        <f>IF(AH$3&gt;0,'Counterfactual scenario'!$B$28,"")</f>
        <v/>
      </c>
      <c r="AI7" s="4" t="str">
        <f>IF(AI$3&gt;0,'Counterfactual scenario'!$B$28,"")</f>
        <v/>
      </c>
      <c r="AJ7" s="4" t="str">
        <f>IF(AJ$3&gt;0,'Counterfactual scenario'!$B$28,"")</f>
        <v/>
      </c>
      <c r="AK7" s="4" t="str">
        <f>IF(AK$3&gt;0,'Counterfactual scenario'!$B$28,"")</f>
        <v/>
      </c>
      <c r="AL7" s="4" t="str">
        <f>IF(AL$3&gt;0,'Counterfactual scenario'!$B$28,"")</f>
        <v/>
      </c>
      <c r="AM7" s="4" t="str">
        <f>IF(AM$3&gt;0,'Counterfactual scenario'!$B$28,"")</f>
        <v/>
      </c>
      <c r="AN7" s="4" t="str">
        <f>IF(AN$3&gt;0,'Counterfactual scenario'!$B$28,"")</f>
        <v/>
      </c>
      <c r="AO7" s="4" t="str">
        <f>IF(AO$3&gt;0,'Counterfactual scenario'!$B$28,"")</f>
        <v/>
      </c>
      <c r="AP7" s="4" t="str">
        <f>IF(AP$3&gt;0,'Counterfactual scenario'!$B$28,"")</f>
        <v/>
      </c>
      <c r="AQ7" s="4" t="str">
        <f>IF(AQ$3&gt;0,'Counterfactual scenario'!$B$28,"")</f>
        <v/>
      </c>
      <c r="AR7" s="4" t="str">
        <f>IF(AR$3&gt;0,'Counterfactual scenario'!$B$28,"")</f>
        <v/>
      </c>
    </row>
    <row r="8" spans="1:45" s="3" customFormat="1" x14ac:dyDescent="0.25">
      <c r="A8" s="60"/>
      <c r="B8" s="64" t="s">
        <v>12</v>
      </c>
      <c r="C8" s="62" t="s">
        <v>197</v>
      </c>
      <c r="D8" s="64"/>
      <c r="E8" s="65"/>
      <c r="F8" s="5" t="str">
        <f>IF(F$3&gt;0,+F7+F6,"")</f>
        <v/>
      </c>
      <c r="G8" s="5" t="str">
        <f t="shared" ref="G8:J8" si="2">IF(G$3&gt;0,+G7+G6,"")</f>
        <v/>
      </c>
      <c r="H8" s="5" t="str">
        <f t="shared" si="2"/>
        <v/>
      </c>
      <c r="I8" s="5" t="str">
        <f t="shared" si="2"/>
        <v/>
      </c>
      <c r="J8" s="5" t="str">
        <f t="shared" si="2"/>
        <v/>
      </c>
      <c r="K8" s="5" t="str">
        <f>IF(K$3&gt;0,+K7+K6,"")</f>
        <v/>
      </c>
      <c r="L8" s="5" t="str">
        <f t="shared" ref="L8:AR8" si="3">IF(L$3&gt;0,+L7+L6,"")</f>
        <v/>
      </c>
      <c r="M8" s="5" t="str">
        <f t="shared" si="3"/>
        <v/>
      </c>
      <c r="N8" s="5" t="str">
        <f t="shared" si="3"/>
        <v/>
      </c>
      <c r="O8" s="5" t="str">
        <f t="shared" si="3"/>
        <v/>
      </c>
      <c r="P8" s="5" t="str">
        <f t="shared" si="3"/>
        <v/>
      </c>
      <c r="Q8" s="5" t="str">
        <f t="shared" si="3"/>
        <v/>
      </c>
      <c r="R8" s="5" t="str">
        <f t="shared" si="3"/>
        <v/>
      </c>
      <c r="S8" s="5" t="str">
        <f t="shared" si="3"/>
        <v/>
      </c>
      <c r="T8" s="5" t="str">
        <f t="shared" si="3"/>
        <v/>
      </c>
      <c r="U8" s="5" t="str">
        <f t="shared" si="3"/>
        <v/>
      </c>
      <c r="V8" s="5" t="str">
        <f t="shared" si="3"/>
        <v/>
      </c>
      <c r="W8" s="5" t="str">
        <f t="shared" si="3"/>
        <v/>
      </c>
      <c r="X8" s="5" t="str">
        <f t="shared" si="3"/>
        <v/>
      </c>
      <c r="Y8" s="5" t="str">
        <f t="shared" si="3"/>
        <v/>
      </c>
      <c r="Z8" s="5" t="str">
        <f t="shared" si="3"/>
        <v/>
      </c>
      <c r="AA8" s="5" t="str">
        <f t="shared" si="3"/>
        <v/>
      </c>
      <c r="AB8" s="5" t="str">
        <f t="shared" si="3"/>
        <v/>
      </c>
      <c r="AC8" s="5" t="str">
        <f t="shared" si="3"/>
        <v/>
      </c>
      <c r="AD8" s="5" t="str">
        <f t="shared" si="3"/>
        <v/>
      </c>
      <c r="AE8" s="5" t="str">
        <f t="shared" si="3"/>
        <v/>
      </c>
      <c r="AF8" s="5" t="str">
        <f t="shared" si="3"/>
        <v/>
      </c>
      <c r="AG8" s="5" t="str">
        <f t="shared" si="3"/>
        <v/>
      </c>
      <c r="AH8" s="5" t="str">
        <f t="shared" si="3"/>
        <v/>
      </c>
      <c r="AI8" s="5" t="str">
        <f t="shared" si="3"/>
        <v/>
      </c>
      <c r="AJ8" s="5" t="str">
        <f t="shared" si="3"/>
        <v/>
      </c>
      <c r="AK8" s="5" t="str">
        <f t="shared" si="3"/>
        <v/>
      </c>
      <c r="AL8" s="5" t="str">
        <f t="shared" si="3"/>
        <v/>
      </c>
      <c r="AM8" s="5" t="str">
        <f t="shared" si="3"/>
        <v/>
      </c>
      <c r="AN8" s="5" t="str">
        <f t="shared" si="3"/>
        <v/>
      </c>
      <c r="AO8" s="5" t="str">
        <f t="shared" si="3"/>
        <v/>
      </c>
      <c r="AP8" s="5" t="str">
        <f t="shared" si="3"/>
        <v/>
      </c>
      <c r="AQ8" s="5" t="str">
        <f t="shared" si="3"/>
        <v/>
      </c>
      <c r="AR8" s="5" t="str">
        <f t="shared" si="3"/>
        <v/>
      </c>
      <c r="AS8" s="41"/>
    </row>
    <row r="9" spans="1:45" s="10" customFormat="1" x14ac:dyDescent="0.25">
      <c r="F9" s="6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45" s="3" customFormat="1" x14ac:dyDescent="0.25">
      <c r="A10" s="60"/>
      <c r="B10" s="73" t="s">
        <v>13</v>
      </c>
      <c r="C10" s="73" t="s">
        <v>14</v>
      </c>
      <c r="D10" s="64"/>
      <c r="E10" s="65"/>
      <c r="F10" s="76" t="str">
        <f t="shared" ref="F10:AR10" si="4">IF(F$3&gt;0,0.065*(-$D$49)*(1.01^F3)*1000/F5,"")</f>
        <v/>
      </c>
      <c r="G10" s="76" t="str">
        <f t="shared" si="4"/>
        <v/>
      </c>
      <c r="H10" s="76" t="str">
        <f t="shared" si="4"/>
        <v/>
      </c>
      <c r="I10" s="76" t="str">
        <f t="shared" si="4"/>
        <v/>
      </c>
      <c r="J10" s="76" t="str">
        <f t="shared" si="4"/>
        <v/>
      </c>
      <c r="K10" s="76" t="str">
        <f t="shared" si="4"/>
        <v/>
      </c>
      <c r="L10" s="76" t="str">
        <f t="shared" si="4"/>
        <v/>
      </c>
      <c r="M10" s="76" t="str">
        <f t="shared" si="4"/>
        <v/>
      </c>
      <c r="N10" s="76" t="str">
        <f t="shared" si="4"/>
        <v/>
      </c>
      <c r="O10" s="76" t="str">
        <f t="shared" si="4"/>
        <v/>
      </c>
      <c r="P10" s="76" t="str">
        <f t="shared" si="4"/>
        <v/>
      </c>
      <c r="Q10" s="76" t="str">
        <f t="shared" si="4"/>
        <v/>
      </c>
      <c r="R10" s="76" t="str">
        <f t="shared" si="4"/>
        <v/>
      </c>
      <c r="S10" s="76" t="str">
        <f t="shared" si="4"/>
        <v/>
      </c>
      <c r="T10" s="76" t="str">
        <f t="shared" si="4"/>
        <v/>
      </c>
      <c r="U10" s="76" t="str">
        <f t="shared" si="4"/>
        <v/>
      </c>
      <c r="V10" s="76" t="str">
        <f t="shared" si="4"/>
        <v/>
      </c>
      <c r="W10" s="76" t="str">
        <f t="shared" si="4"/>
        <v/>
      </c>
      <c r="X10" s="76" t="str">
        <f t="shared" si="4"/>
        <v/>
      </c>
      <c r="Y10" s="76" t="str">
        <f t="shared" si="4"/>
        <v/>
      </c>
      <c r="Z10" s="76" t="str">
        <f t="shared" si="4"/>
        <v/>
      </c>
      <c r="AA10" s="76" t="str">
        <f t="shared" si="4"/>
        <v/>
      </c>
      <c r="AB10" s="76" t="str">
        <f t="shared" si="4"/>
        <v/>
      </c>
      <c r="AC10" s="76" t="str">
        <f t="shared" si="4"/>
        <v/>
      </c>
      <c r="AD10" s="76" t="str">
        <f t="shared" si="4"/>
        <v/>
      </c>
      <c r="AE10" s="76" t="str">
        <f t="shared" si="4"/>
        <v/>
      </c>
      <c r="AF10" s="76" t="str">
        <f t="shared" si="4"/>
        <v/>
      </c>
      <c r="AG10" s="76" t="str">
        <f t="shared" si="4"/>
        <v/>
      </c>
      <c r="AH10" s="76" t="str">
        <f t="shared" si="4"/>
        <v/>
      </c>
      <c r="AI10" s="76" t="str">
        <f t="shared" si="4"/>
        <v/>
      </c>
      <c r="AJ10" s="76" t="str">
        <f t="shared" si="4"/>
        <v/>
      </c>
      <c r="AK10" s="76" t="str">
        <f t="shared" si="4"/>
        <v/>
      </c>
      <c r="AL10" s="76" t="str">
        <f t="shared" si="4"/>
        <v/>
      </c>
      <c r="AM10" s="76" t="str">
        <f t="shared" si="4"/>
        <v/>
      </c>
      <c r="AN10" s="76" t="str">
        <f t="shared" si="4"/>
        <v/>
      </c>
      <c r="AO10" s="76" t="str">
        <f t="shared" si="4"/>
        <v/>
      </c>
      <c r="AP10" s="76" t="str">
        <f t="shared" si="4"/>
        <v/>
      </c>
      <c r="AQ10" s="76" t="str">
        <f t="shared" si="4"/>
        <v/>
      </c>
      <c r="AR10" s="76" t="str">
        <f t="shared" si="4"/>
        <v/>
      </c>
      <c r="AS10" s="41"/>
    </row>
    <row r="11" spans="1:45" s="3" customFormat="1" x14ac:dyDescent="0.25">
      <c r="A11" s="60"/>
      <c r="B11" s="73" t="s">
        <v>15</v>
      </c>
      <c r="C11" s="73" t="s">
        <v>14</v>
      </c>
      <c r="D11" s="64"/>
      <c r="E11" s="65"/>
      <c r="F11" s="76" t="str">
        <f t="shared" ref="F11:AR11" si="5">IF(F$3&gt;0,1000*(+-F33-F38)*(F6/F8)/F5,"")</f>
        <v/>
      </c>
      <c r="G11" s="76" t="str">
        <f t="shared" si="5"/>
        <v/>
      </c>
      <c r="H11" s="76" t="str">
        <f t="shared" si="5"/>
        <v/>
      </c>
      <c r="I11" s="76" t="str">
        <f t="shared" si="5"/>
        <v/>
      </c>
      <c r="J11" s="76" t="str">
        <f t="shared" si="5"/>
        <v/>
      </c>
      <c r="K11" s="76" t="str">
        <f t="shared" si="5"/>
        <v/>
      </c>
      <c r="L11" s="76" t="str">
        <f t="shared" si="5"/>
        <v/>
      </c>
      <c r="M11" s="76" t="str">
        <f t="shared" si="5"/>
        <v/>
      </c>
      <c r="N11" s="76" t="str">
        <f t="shared" si="5"/>
        <v/>
      </c>
      <c r="O11" s="76" t="str">
        <f t="shared" si="5"/>
        <v/>
      </c>
      <c r="P11" s="76" t="str">
        <f t="shared" si="5"/>
        <v/>
      </c>
      <c r="Q11" s="76" t="str">
        <f t="shared" si="5"/>
        <v/>
      </c>
      <c r="R11" s="76" t="str">
        <f t="shared" si="5"/>
        <v/>
      </c>
      <c r="S11" s="76" t="str">
        <f t="shared" si="5"/>
        <v/>
      </c>
      <c r="T11" s="76" t="str">
        <f t="shared" si="5"/>
        <v/>
      </c>
      <c r="U11" s="76" t="str">
        <f t="shared" si="5"/>
        <v/>
      </c>
      <c r="V11" s="76" t="str">
        <f t="shared" si="5"/>
        <v/>
      </c>
      <c r="W11" s="76" t="str">
        <f t="shared" si="5"/>
        <v/>
      </c>
      <c r="X11" s="76" t="str">
        <f t="shared" si="5"/>
        <v/>
      </c>
      <c r="Y11" s="76" t="str">
        <f t="shared" si="5"/>
        <v/>
      </c>
      <c r="Z11" s="76" t="str">
        <f t="shared" si="5"/>
        <v/>
      </c>
      <c r="AA11" s="76" t="str">
        <f t="shared" si="5"/>
        <v/>
      </c>
      <c r="AB11" s="76" t="str">
        <f t="shared" si="5"/>
        <v/>
      </c>
      <c r="AC11" s="76" t="str">
        <f t="shared" si="5"/>
        <v/>
      </c>
      <c r="AD11" s="76" t="str">
        <f t="shared" si="5"/>
        <v/>
      </c>
      <c r="AE11" s="76" t="str">
        <f t="shared" si="5"/>
        <v/>
      </c>
      <c r="AF11" s="76" t="str">
        <f t="shared" si="5"/>
        <v/>
      </c>
      <c r="AG11" s="76" t="str">
        <f t="shared" si="5"/>
        <v/>
      </c>
      <c r="AH11" s="76" t="str">
        <f t="shared" si="5"/>
        <v/>
      </c>
      <c r="AI11" s="76" t="str">
        <f t="shared" si="5"/>
        <v/>
      </c>
      <c r="AJ11" s="76" t="str">
        <f t="shared" si="5"/>
        <v/>
      </c>
      <c r="AK11" s="76" t="str">
        <f t="shared" si="5"/>
        <v/>
      </c>
      <c r="AL11" s="76" t="str">
        <f t="shared" si="5"/>
        <v/>
      </c>
      <c r="AM11" s="76" t="str">
        <f t="shared" si="5"/>
        <v/>
      </c>
      <c r="AN11" s="76" t="str">
        <f t="shared" si="5"/>
        <v/>
      </c>
      <c r="AO11" s="76" t="str">
        <f t="shared" si="5"/>
        <v/>
      </c>
      <c r="AP11" s="76" t="str">
        <f t="shared" si="5"/>
        <v/>
      </c>
      <c r="AQ11" s="76" t="str">
        <f t="shared" si="5"/>
        <v/>
      </c>
      <c r="AR11" s="76" t="str">
        <f t="shared" si="5"/>
        <v/>
      </c>
      <c r="AS11" s="41"/>
    </row>
    <row r="12" spans="1:45" s="3" customFormat="1" x14ac:dyDescent="0.25">
      <c r="A12" s="60"/>
      <c r="B12" s="73" t="s">
        <v>16</v>
      </c>
      <c r="C12" s="73" t="s">
        <v>14</v>
      </c>
      <c r="D12" s="64"/>
      <c r="E12" s="65"/>
      <c r="F12" s="76" t="str">
        <f t="shared" ref="F12:AR12" si="6">IF(F$3&gt;0,+-(F31+F32)*(F6/F8)/F5*1000,"")</f>
        <v/>
      </c>
      <c r="G12" s="76" t="str">
        <f t="shared" si="6"/>
        <v/>
      </c>
      <c r="H12" s="76" t="str">
        <f t="shared" si="6"/>
        <v/>
      </c>
      <c r="I12" s="76" t="str">
        <f t="shared" si="6"/>
        <v/>
      </c>
      <c r="J12" s="76" t="str">
        <f t="shared" si="6"/>
        <v/>
      </c>
      <c r="K12" s="76" t="str">
        <f t="shared" si="6"/>
        <v/>
      </c>
      <c r="L12" s="76" t="str">
        <f t="shared" si="6"/>
        <v/>
      </c>
      <c r="M12" s="76" t="str">
        <f t="shared" si="6"/>
        <v/>
      </c>
      <c r="N12" s="76" t="str">
        <f t="shared" si="6"/>
        <v/>
      </c>
      <c r="O12" s="76" t="str">
        <f t="shared" si="6"/>
        <v/>
      </c>
      <c r="P12" s="76" t="str">
        <f t="shared" si="6"/>
        <v/>
      </c>
      <c r="Q12" s="76" t="str">
        <f t="shared" si="6"/>
        <v/>
      </c>
      <c r="R12" s="76" t="str">
        <f t="shared" si="6"/>
        <v/>
      </c>
      <c r="S12" s="76" t="str">
        <f t="shared" si="6"/>
        <v/>
      </c>
      <c r="T12" s="76" t="str">
        <f t="shared" si="6"/>
        <v/>
      </c>
      <c r="U12" s="76" t="str">
        <f t="shared" si="6"/>
        <v/>
      </c>
      <c r="V12" s="76" t="str">
        <f t="shared" si="6"/>
        <v/>
      </c>
      <c r="W12" s="76" t="str">
        <f t="shared" si="6"/>
        <v/>
      </c>
      <c r="X12" s="76" t="str">
        <f t="shared" si="6"/>
        <v/>
      </c>
      <c r="Y12" s="76" t="str">
        <f t="shared" si="6"/>
        <v/>
      </c>
      <c r="Z12" s="76" t="str">
        <f t="shared" si="6"/>
        <v/>
      </c>
      <c r="AA12" s="76" t="str">
        <f t="shared" si="6"/>
        <v/>
      </c>
      <c r="AB12" s="76" t="str">
        <f t="shared" si="6"/>
        <v/>
      </c>
      <c r="AC12" s="76" t="str">
        <f t="shared" si="6"/>
        <v/>
      </c>
      <c r="AD12" s="76" t="str">
        <f t="shared" si="6"/>
        <v/>
      </c>
      <c r="AE12" s="76" t="str">
        <f t="shared" si="6"/>
        <v/>
      </c>
      <c r="AF12" s="76" t="str">
        <f t="shared" si="6"/>
        <v/>
      </c>
      <c r="AG12" s="76" t="str">
        <f t="shared" si="6"/>
        <v/>
      </c>
      <c r="AH12" s="76" t="str">
        <f t="shared" si="6"/>
        <v/>
      </c>
      <c r="AI12" s="76" t="str">
        <f t="shared" si="6"/>
        <v/>
      </c>
      <c r="AJ12" s="76" t="str">
        <f t="shared" si="6"/>
        <v/>
      </c>
      <c r="AK12" s="76" t="str">
        <f t="shared" si="6"/>
        <v/>
      </c>
      <c r="AL12" s="76" t="str">
        <f t="shared" si="6"/>
        <v/>
      </c>
      <c r="AM12" s="76" t="str">
        <f t="shared" si="6"/>
        <v/>
      </c>
      <c r="AN12" s="76" t="str">
        <f t="shared" si="6"/>
        <v/>
      </c>
      <c r="AO12" s="76" t="str">
        <f t="shared" si="6"/>
        <v/>
      </c>
      <c r="AP12" s="76" t="str">
        <f t="shared" si="6"/>
        <v/>
      </c>
      <c r="AQ12" s="76" t="str">
        <f t="shared" si="6"/>
        <v/>
      </c>
      <c r="AR12" s="76" t="str">
        <f t="shared" si="6"/>
        <v/>
      </c>
      <c r="AS12" s="41"/>
    </row>
    <row r="13" spans="1:45" s="3" customFormat="1" x14ac:dyDescent="0.25">
      <c r="A13" s="60"/>
      <c r="B13" s="73" t="s">
        <v>17</v>
      </c>
      <c r="C13" s="73" t="s">
        <v>14</v>
      </c>
      <c r="D13" s="64"/>
      <c r="E13" s="65"/>
      <c r="F13" s="76" t="str">
        <f>IF(F$3&gt;0,SUM(F10:F12),"")</f>
        <v/>
      </c>
      <c r="G13" s="76" t="str">
        <f>IF(G$3&gt;0,SUM(G10:G12),"")</f>
        <v/>
      </c>
      <c r="H13" s="76" t="str">
        <f t="shared" ref="H13:J13" si="7">IF(H$3&gt;0,SUM(H10:H12),"")</f>
        <v/>
      </c>
      <c r="I13" s="76" t="str">
        <f t="shared" si="7"/>
        <v/>
      </c>
      <c r="J13" s="76" t="str">
        <f t="shared" si="7"/>
        <v/>
      </c>
      <c r="K13" s="76" t="str">
        <f>IF(K$3&gt;0,SUM(K10:K12),"")</f>
        <v/>
      </c>
      <c r="L13" s="76" t="str">
        <f t="shared" ref="L13:AR13" si="8">IF(L$3&gt;0,SUM(L10:L12),"")</f>
        <v/>
      </c>
      <c r="M13" s="76" t="str">
        <f t="shared" si="8"/>
        <v/>
      </c>
      <c r="N13" s="76" t="str">
        <f t="shared" si="8"/>
        <v/>
      </c>
      <c r="O13" s="76" t="str">
        <f t="shared" si="8"/>
        <v/>
      </c>
      <c r="P13" s="76" t="str">
        <f t="shared" si="8"/>
        <v/>
      </c>
      <c r="Q13" s="76" t="str">
        <f t="shared" si="8"/>
        <v/>
      </c>
      <c r="R13" s="76" t="str">
        <f t="shared" si="8"/>
        <v/>
      </c>
      <c r="S13" s="76" t="str">
        <f t="shared" si="8"/>
        <v/>
      </c>
      <c r="T13" s="76" t="str">
        <f t="shared" si="8"/>
        <v/>
      </c>
      <c r="U13" s="76" t="str">
        <f t="shared" si="8"/>
        <v/>
      </c>
      <c r="V13" s="76" t="str">
        <f t="shared" si="8"/>
        <v/>
      </c>
      <c r="W13" s="76" t="str">
        <f t="shared" si="8"/>
        <v/>
      </c>
      <c r="X13" s="76" t="str">
        <f t="shared" si="8"/>
        <v/>
      </c>
      <c r="Y13" s="76" t="str">
        <f t="shared" si="8"/>
        <v/>
      </c>
      <c r="Z13" s="76" t="str">
        <f t="shared" si="8"/>
        <v/>
      </c>
      <c r="AA13" s="76" t="str">
        <f t="shared" si="8"/>
        <v/>
      </c>
      <c r="AB13" s="76" t="str">
        <f t="shared" si="8"/>
        <v/>
      </c>
      <c r="AC13" s="76" t="str">
        <f t="shared" si="8"/>
        <v/>
      </c>
      <c r="AD13" s="76" t="str">
        <f t="shared" si="8"/>
        <v/>
      </c>
      <c r="AE13" s="76" t="str">
        <f t="shared" si="8"/>
        <v/>
      </c>
      <c r="AF13" s="76" t="str">
        <f t="shared" si="8"/>
        <v/>
      </c>
      <c r="AG13" s="76" t="str">
        <f t="shared" si="8"/>
        <v/>
      </c>
      <c r="AH13" s="76" t="str">
        <f t="shared" si="8"/>
        <v/>
      </c>
      <c r="AI13" s="76" t="str">
        <f t="shared" si="8"/>
        <v/>
      </c>
      <c r="AJ13" s="76" t="str">
        <f t="shared" si="8"/>
        <v/>
      </c>
      <c r="AK13" s="76" t="str">
        <f t="shared" si="8"/>
        <v/>
      </c>
      <c r="AL13" s="76" t="str">
        <f t="shared" si="8"/>
        <v/>
      </c>
      <c r="AM13" s="76" t="str">
        <f t="shared" si="8"/>
        <v/>
      </c>
      <c r="AN13" s="76" t="str">
        <f t="shared" si="8"/>
        <v/>
      </c>
      <c r="AO13" s="76" t="str">
        <f t="shared" si="8"/>
        <v/>
      </c>
      <c r="AP13" s="76" t="str">
        <f t="shared" si="8"/>
        <v/>
      </c>
      <c r="AQ13" s="76" t="str">
        <f t="shared" si="8"/>
        <v/>
      </c>
      <c r="AR13" s="76" t="str">
        <f t="shared" si="8"/>
        <v/>
      </c>
      <c r="AS13" s="41"/>
    </row>
    <row r="14" spans="1:45" s="10" customFormat="1" x14ac:dyDescent="0.25">
      <c r="B14" s="37"/>
      <c r="C14" s="69"/>
      <c r="G14" s="70"/>
      <c r="H14" s="70"/>
      <c r="I14" s="70"/>
      <c r="J14" s="70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pans="1:45" s="3" customFormat="1" x14ac:dyDescent="0.25">
      <c r="A15" s="60"/>
      <c r="B15" s="62" t="s">
        <v>18</v>
      </c>
      <c r="C15" s="63" t="s">
        <v>14</v>
      </c>
      <c r="D15" s="64"/>
      <c r="E15" s="65"/>
      <c r="F15" s="5" t="str">
        <f>IF(F$3&gt;0,'Counterfactual scenario'!E105,"")</f>
        <v/>
      </c>
      <c r="G15" s="5" t="str">
        <f>IF(G$3&gt;0,'Counterfactual scenario'!F105,"")</f>
        <v/>
      </c>
      <c r="H15" s="5" t="str">
        <f>IF(H$3&gt;0,'Counterfactual scenario'!G105,"")</f>
        <v/>
      </c>
      <c r="I15" s="5" t="str">
        <f>IF(I$3&gt;0,'Counterfactual scenario'!H105,"")</f>
        <v/>
      </c>
      <c r="J15" s="5" t="str">
        <f>IF(J$3&gt;0,'Counterfactual scenario'!I105,"")</f>
        <v/>
      </c>
      <c r="K15" s="5" t="str">
        <f>IF(K$3&gt;0,'Counterfactual scenario'!J105,"")</f>
        <v/>
      </c>
      <c r="L15" s="5" t="str">
        <f>IF(L$3&gt;0,'Counterfactual scenario'!K105,"")</f>
        <v/>
      </c>
      <c r="M15" s="5" t="str">
        <f>IF(M$3&gt;0,'Counterfactual scenario'!L105,"")</f>
        <v/>
      </c>
      <c r="N15" s="5" t="str">
        <f>IF(N$3&gt;0,'Counterfactual scenario'!M105,"")</f>
        <v/>
      </c>
      <c r="O15" s="5" t="str">
        <f>IF(O$3&gt;0,'Counterfactual scenario'!N105,"")</f>
        <v/>
      </c>
      <c r="P15" s="5" t="str">
        <f>IF(P$3&gt;0,'Counterfactual scenario'!O105,"")</f>
        <v/>
      </c>
      <c r="Q15" s="5" t="str">
        <f>IF(Q$3&gt;0,'Counterfactual scenario'!P105,"")</f>
        <v/>
      </c>
      <c r="R15" s="5" t="str">
        <f>IF(R$3&gt;0,'Counterfactual scenario'!Q105,"")</f>
        <v/>
      </c>
      <c r="S15" s="5" t="str">
        <f>IF(S$3&gt;0,'Counterfactual scenario'!R105,"")</f>
        <v/>
      </c>
      <c r="T15" s="5" t="str">
        <f>IF(T$3&gt;0,'Counterfactual scenario'!S105,"")</f>
        <v/>
      </c>
      <c r="U15" s="5" t="str">
        <f>IF(U$3&gt;0,'Counterfactual scenario'!T105,"")</f>
        <v/>
      </c>
      <c r="V15" s="5" t="str">
        <f>IF(V$3&gt;0,'Counterfactual scenario'!U105,"")</f>
        <v/>
      </c>
      <c r="W15" s="5" t="str">
        <f>IF(W$3&gt;0,'Counterfactual scenario'!V105,"")</f>
        <v/>
      </c>
      <c r="X15" s="5" t="str">
        <f>IF(X$3&gt;0,'Counterfactual scenario'!W105,"")</f>
        <v/>
      </c>
      <c r="Y15" s="5" t="str">
        <f>IF(Y$3&gt;0,'Counterfactual scenario'!X105,"")</f>
        <v/>
      </c>
      <c r="Z15" s="5" t="str">
        <f>IF(Z$3&gt;0,'Counterfactual scenario'!Y105,"")</f>
        <v/>
      </c>
      <c r="AA15" s="5" t="str">
        <f>IF(AA$3&gt;0,'Counterfactual scenario'!Z105,"")</f>
        <v/>
      </c>
      <c r="AB15" s="5" t="str">
        <f>IF(AB$3&gt;0,'Counterfactual scenario'!AA105,"")</f>
        <v/>
      </c>
      <c r="AC15" s="5" t="str">
        <f>IF(AC$3&gt;0,'Counterfactual scenario'!AB105,"")</f>
        <v/>
      </c>
      <c r="AD15" s="5" t="str">
        <f>IF(AD$3&gt;0,'Counterfactual scenario'!AC105,"")</f>
        <v/>
      </c>
      <c r="AE15" s="5" t="str">
        <f>IF(AE$3&gt;0,'Counterfactual scenario'!AD105,"")</f>
        <v/>
      </c>
      <c r="AF15" s="5" t="str">
        <f>IF(AF$3&gt;0,'Counterfactual scenario'!AE105,"")</f>
        <v/>
      </c>
      <c r="AG15" s="5" t="str">
        <f>IF(AG$3&gt;0,'Counterfactual scenario'!AF105,"")</f>
        <v/>
      </c>
      <c r="AH15" s="5" t="str">
        <f>IF(AH$3&gt;0,'Counterfactual scenario'!AG105,"")</f>
        <v/>
      </c>
      <c r="AI15" s="5" t="str">
        <f>IF(AI$3&gt;0,'Counterfactual scenario'!AH105,"")</f>
        <v/>
      </c>
      <c r="AJ15" s="5" t="str">
        <f>IF(AJ$3&gt;0,'Counterfactual scenario'!AI105,"")</f>
        <v/>
      </c>
      <c r="AK15" s="5" t="str">
        <f>IF(AK$3&gt;0,'Counterfactual scenario'!AJ105,"")</f>
        <v/>
      </c>
      <c r="AL15" s="5" t="str">
        <f>IF(AL$3&gt;0,'Counterfactual scenario'!AK105,"")</f>
        <v/>
      </c>
      <c r="AM15" s="5" t="str">
        <f>IF(AM$3&gt;0,'Counterfactual scenario'!AL105,"")</f>
        <v/>
      </c>
      <c r="AN15" s="5" t="str">
        <f>IF(AN$3&gt;0,'Counterfactual scenario'!AM105,"")</f>
        <v/>
      </c>
      <c r="AO15" s="5" t="str">
        <f>IF(AO$3&gt;0,'Counterfactual scenario'!AN105,"")</f>
        <v/>
      </c>
      <c r="AP15" s="5" t="str">
        <f>IF(AP$3&gt;0,'Counterfactual scenario'!AO105,"")</f>
        <v/>
      </c>
      <c r="AQ15" s="5" t="str">
        <f>IF(AQ$3&gt;0,'Counterfactual scenario'!AP105,"")</f>
        <v/>
      </c>
      <c r="AR15" s="5" t="str">
        <f>IF(AR$3&gt;0,'Counterfactual scenario'!AQ105,"")</f>
        <v/>
      </c>
      <c r="AS15" s="41"/>
    </row>
    <row r="16" spans="1:45" s="10" customFormat="1" x14ac:dyDescent="0.25">
      <c r="A16" s="13"/>
      <c r="B16" s="13"/>
      <c r="C16" s="13"/>
      <c r="D16" s="13"/>
      <c r="E16" s="1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</row>
    <row r="17" spans="1:45" s="77" customFormat="1" x14ac:dyDescent="0.25">
      <c r="A17" s="72"/>
      <c r="B17" s="73" t="s">
        <v>13</v>
      </c>
      <c r="C17" s="74" t="s">
        <v>19</v>
      </c>
      <c r="D17" s="72"/>
      <c r="E17" s="75"/>
      <c r="F17" s="76" t="str">
        <f t="shared" ref="F17:AR17" si="9">IF(F$3&gt;0,IF(F7=0,0,0.065*(-$D$49)*(1.01^F3)/(F7/1000)),"")</f>
        <v/>
      </c>
      <c r="G17" s="76" t="str">
        <f t="shared" si="9"/>
        <v/>
      </c>
      <c r="H17" s="76" t="str">
        <f t="shared" si="9"/>
        <v/>
      </c>
      <c r="I17" s="76" t="str">
        <f t="shared" si="9"/>
        <v/>
      </c>
      <c r="J17" s="76" t="str">
        <f t="shared" si="9"/>
        <v/>
      </c>
      <c r="K17" s="76" t="str">
        <f t="shared" si="9"/>
        <v/>
      </c>
      <c r="L17" s="76" t="str">
        <f t="shared" si="9"/>
        <v/>
      </c>
      <c r="M17" s="76" t="str">
        <f t="shared" si="9"/>
        <v/>
      </c>
      <c r="N17" s="76" t="str">
        <f t="shared" si="9"/>
        <v/>
      </c>
      <c r="O17" s="76" t="str">
        <f t="shared" si="9"/>
        <v/>
      </c>
      <c r="P17" s="76" t="str">
        <f t="shared" si="9"/>
        <v/>
      </c>
      <c r="Q17" s="76" t="str">
        <f t="shared" si="9"/>
        <v/>
      </c>
      <c r="R17" s="76" t="str">
        <f t="shared" si="9"/>
        <v/>
      </c>
      <c r="S17" s="76" t="str">
        <f t="shared" si="9"/>
        <v/>
      </c>
      <c r="T17" s="76" t="str">
        <f t="shared" si="9"/>
        <v/>
      </c>
      <c r="U17" s="76" t="str">
        <f t="shared" si="9"/>
        <v/>
      </c>
      <c r="V17" s="76" t="str">
        <f t="shared" si="9"/>
        <v/>
      </c>
      <c r="W17" s="76" t="str">
        <f t="shared" si="9"/>
        <v/>
      </c>
      <c r="X17" s="76" t="str">
        <f t="shared" si="9"/>
        <v/>
      </c>
      <c r="Y17" s="76" t="str">
        <f t="shared" si="9"/>
        <v/>
      </c>
      <c r="Z17" s="76" t="str">
        <f t="shared" si="9"/>
        <v/>
      </c>
      <c r="AA17" s="76" t="str">
        <f t="shared" si="9"/>
        <v/>
      </c>
      <c r="AB17" s="76" t="str">
        <f t="shared" si="9"/>
        <v/>
      </c>
      <c r="AC17" s="76" t="str">
        <f t="shared" si="9"/>
        <v/>
      </c>
      <c r="AD17" s="76" t="str">
        <f t="shared" si="9"/>
        <v/>
      </c>
      <c r="AE17" s="76" t="str">
        <f t="shared" si="9"/>
        <v/>
      </c>
      <c r="AF17" s="76" t="str">
        <f t="shared" si="9"/>
        <v/>
      </c>
      <c r="AG17" s="76" t="str">
        <f t="shared" si="9"/>
        <v/>
      </c>
      <c r="AH17" s="76" t="str">
        <f t="shared" si="9"/>
        <v/>
      </c>
      <c r="AI17" s="76" t="str">
        <f t="shared" si="9"/>
        <v/>
      </c>
      <c r="AJ17" s="76" t="str">
        <f t="shared" si="9"/>
        <v/>
      </c>
      <c r="AK17" s="76" t="str">
        <f t="shared" si="9"/>
        <v/>
      </c>
      <c r="AL17" s="76" t="str">
        <f t="shared" si="9"/>
        <v/>
      </c>
      <c r="AM17" s="76" t="str">
        <f t="shared" si="9"/>
        <v/>
      </c>
      <c r="AN17" s="76" t="str">
        <f t="shared" si="9"/>
        <v/>
      </c>
      <c r="AO17" s="76" t="str">
        <f t="shared" si="9"/>
        <v/>
      </c>
      <c r="AP17" s="76" t="str">
        <f t="shared" si="9"/>
        <v/>
      </c>
      <c r="AQ17" s="76" t="str">
        <f t="shared" si="9"/>
        <v/>
      </c>
      <c r="AR17" s="76" t="str">
        <f t="shared" si="9"/>
        <v/>
      </c>
    </row>
    <row r="18" spans="1:45" s="77" customFormat="1" x14ac:dyDescent="0.25">
      <c r="A18" s="72"/>
      <c r="B18" s="73" t="s">
        <v>20</v>
      </c>
      <c r="C18" s="74" t="s">
        <v>19</v>
      </c>
      <c r="D18" s="72"/>
      <c r="E18" s="75"/>
      <c r="F18" s="76" t="str">
        <f t="shared" ref="F18:AR18" si="10">IF(F$3&gt;0,IF(F7=0,0,(+-F33-F38)*(F7/F8)/(F7/1000)),"")</f>
        <v/>
      </c>
      <c r="G18" s="76" t="str">
        <f t="shared" si="10"/>
        <v/>
      </c>
      <c r="H18" s="76" t="str">
        <f t="shared" si="10"/>
        <v/>
      </c>
      <c r="I18" s="76" t="str">
        <f t="shared" si="10"/>
        <v/>
      </c>
      <c r="J18" s="76" t="str">
        <f t="shared" si="10"/>
        <v/>
      </c>
      <c r="K18" s="76" t="str">
        <f t="shared" si="10"/>
        <v/>
      </c>
      <c r="L18" s="76" t="str">
        <f t="shared" si="10"/>
        <v/>
      </c>
      <c r="M18" s="76" t="str">
        <f t="shared" si="10"/>
        <v/>
      </c>
      <c r="N18" s="76" t="str">
        <f t="shared" si="10"/>
        <v/>
      </c>
      <c r="O18" s="76" t="str">
        <f t="shared" si="10"/>
        <v/>
      </c>
      <c r="P18" s="76" t="str">
        <f t="shared" si="10"/>
        <v/>
      </c>
      <c r="Q18" s="76" t="str">
        <f t="shared" si="10"/>
        <v/>
      </c>
      <c r="R18" s="76" t="str">
        <f t="shared" si="10"/>
        <v/>
      </c>
      <c r="S18" s="76" t="str">
        <f t="shared" si="10"/>
        <v/>
      </c>
      <c r="T18" s="76" t="str">
        <f t="shared" si="10"/>
        <v/>
      </c>
      <c r="U18" s="76" t="str">
        <f t="shared" si="10"/>
        <v/>
      </c>
      <c r="V18" s="76" t="str">
        <f t="shared" si="10"/>
        <v/>
      </c>
      <c r="W18" s="76" t="str">
        <f t="shared" si="10"/>
        <v/>
      </c>
      <c r="X18" s="76" t="str">
        <f t="shared" si="10"/>
        <v/>
      </c>
      <c r="Y18" s="76" t="str">
        <f t="shared" si="10"/>
        <v/>
      </c>
      <c r="Z18" s="76" t="str">
        <f t="shared" si="10"/>
        <v/>
      </c>
      <c r="AA18" s="76" t="str">
        <f t="shared" si="10"/>
        <v/>
      </c>
      <c r="AB18" s="76" t="str">
        <f t="shared" si="10"/>
        <v/>
      </c>
      <c r="AC18" s="76" t="str">
        <f t="shared" si="10"/>
        <v/>
      </c>
      <c r="AD18" s="76" t="str">
        <f t="shared" si="10"/>
        <v/>
      </c>
      <c r="AE18" s="76" t="str">
        <f t="shared" si="10"/>
        <v/>
      </c>
      <c r="AF18" s="76" t="str">
        <f t="shared" si="10"/>
        <v/>
      </c>
      <c r="AG18" s="76" t="str">
        <f t="shared" si="10"/>
        <v/>
      </c>
      <c r="AH18" s="76" t="str">
        <f t="shared" si="10"/>
        <v/>
      </c>
      <c r="AI18" s="76" t="str">
        <f t="shared" si="10"/>
        <v/>
      </c>
      <c r="AJ18" s="76" t="str">
        <f t="shared" si="10"/>
        <v/>
      </c>
      <c r="AK18" s="76" t="str">
        <f t="shared" si="10"/>
        <v/>
      </c>
      <c r="AL18" s="76" t="str">
        <f t="shared" si="10"/>
        <v/>
      </c>
      <c r="AM18" s="76" t="str">
        <f t="shared" si="10"/>
        <v/>
      </c>
      <c r="AN18" s="76" t="str">
        <f t="shared" si="10"/>
        <v/>
      </c>
      <c r="AO18" s="76" t="str">
        <f t="shared" si="10"/>
        <v/>
      </c>
      <c r="AP18" s="76" t="str">
        <f t="shared" si="10"/>
        <v/>
      </c>
      <c r="AQ18" s="76" t="str">
        <f t="shared" si="10"/>
        <v/>
      </c>
      <c r="AR18" s="76" t="str">
        <f t="shared" si="10"/>
        <v/>
      </c>
    </row>
    <row r="19" spans="1:45" s="77" customFormat="1" x14ac:dyDescent="0.25">
      <c r="A19" s="72"/>
      <c r="B19" s="73" t="s">
        <v>21</v>
      </c>
      <c r="C19" s="74" t="s">
        <v>19</v>
      </c>
      <c r="D19" s="72"/>
      <c r="E19" s="75"/>
      <c r="F19" s="76" t="str">
        <f t="shared" ref="F19:AR19" si="11">IF(F$3&gt;0,IF(F7=0,0,+-(F31+F32)*(F7/F8)/(F7/1000)),"")</f>
        <v/>
      </c>
      <c r="G19" s="76" t="str">
        <f t="shared" si="11"/>
        <v/>
      </c>
      <c r="H19" s="76" t="str">
        <f t="shared" si="11"/>
        <v/>
      </c>
      <c r="I19" s="76" t="str">
        <f t="shared" si="11"/>
        <v/>
      </c>
      <c r="J19" s="76" t="str">
        <f t="shared" si="11"/>
        <v/>
      </c>
      <c r="K19" s="76" t="str">
        <f t="shared" si="11"/>
        <v/>
      </c>
      <c r="L19" s="76" t="str">
        <f t="shared" si="11"/>
        <v/>
      </c>
      <c r="M19" s="76" t="str">
        <f t="shared" si="11"/>
        <v/>
      </c>
      <c r="N19" s="76" t="str">
        <f t="shared" si="11"/>
        <v/>
      </c>
      <c r="O19" s="76" t="str">
        <f t="shared" si="11"/>
        <v/>
      </c>
      <c r="P19" s="76" t="str">
        <f t="shared" si="11"/>
        <v/>
      </c>
      <c r="Q19" s="76" t="str">
        <f t="shared" si="11"/>
        <v/>
      </c>
      <c r="R19" s="76" t="str">
        <f t="shared" si="11"/>
        <v/>
      </c>
      <c r="S19" s="76" t="str">
        <f t="shared" si="11"/>
        <v/>
      </c>
      <c r="T19" s="76" t="str">
        <f t="shared" si="11"/>
        <v/>
      </c>
      <c r="U19" s="76" t="str">
        <f t="shared" si="11"/>
        <v/>
      </c>
      <c r="V19" s="76" t="str">
        <f t="shared" si="11"/>
        <v/>
      </c>
      <c r="W19" s="76" t="str">
        <f t="shared" si="11"/>
        <v/>
      </c>
      <c r="X19" s="76" t="str">
        <f t="shared" si="11"/>
        <v/>
      </c>
      <c r="Y19" s="76" t="str">
        <f t="shared" si="11"/>
        <v/>
      </c>
      <c r="Z19" s="76" t="str">
        <f t="shared" si="11"/>
        <v/>
      </c>
      <c r="AA19" s="76" t="str">
        <f t="shared" si="11"/>
        <v/>
      </c>
      <c r="AB19" s="76" t="str">
        <f t="shared" si="11"/>
        <v/>
      </c>
      <c r="AC19" s="76" t="str">
        <f t="shared" si="11"/>
        <v/>
      </c>
      <c r="AD19" s="76" t="str">
        <f t="shared" si="11"/>
        <v/>
      </c>
      <c r="AE19" s="76" t="str">
        <f t="shared" si="11"/>
        <v/>
      </c>
      <c r="AF19" s="76" t="str">
        <f t="shared" si="11"/>
        <v/>
      </c>
      <c r="AG19" s="76" t="str">
        <f t="shared" si="11"/>
        <v/>
      </c>
      <c r="AH19" s="76" t="str">
        <f t="shared" si="11"/>
        <v/>
      </c>
      <c r="AI19" s="76" t="str">
        <f t="shared" si="11"/>
        <v/>
      </c>
      <c r="AJ19" s="76" t="str">
        <f t="shared" si="11"/>
        <v/>
      </c>
      <c r="AK19" s="76" t="str">
        <f t="shared" si="11"/>
        <v/>
      </c>
      <c r="AL19" s="76" t="str">
        <f t="shared" si="11"/>
        <v/>
      </c>
      <c r="AM19" s="76" t="str">
        <f t="shared" si="11"/>
        <v/>
      </c>
      <c r="AN19" s="76" t="str">
        <f t="shared" si="11"/>
        <v/>
      </c>
      <c r="AO19" s="76" t="str">
        <f t="shared" si="11"/>
        <v/>
      </c>
      <c r="AP19" s="76" t="str">
        <f t="shared" si="11"/>
        <v/>
      </c>
      <c r="AQ19" s="76" t="str">
        <f t="shared" si="11"/>
        <v/>
      </c>
      <c r="AR19" s="76" t="str">
        <f t="shared" si="11"/>
        <v/>
      </c>
    </row>
    <row r="20" spans="1:45" s="77" customFormat="1" x14ac:dyDescent="0.25">
      <c r="A20" s="72"/>
      <c r="B20" s="78" t="s">
        <v>22</v>
      </c>
      <c r="C20" s="74" t="s">
        <v>19</v>
      </c>
      <c r="D20" s="72"/>
      <c r="E20" s="75"/>
      <c r="F20" s="76" t="str">
        <f>IF(F$3&gt;0,SUM(F17:F19),"")</f>
        <v/>
      </c>
      <c r="G20" s="76" t="str">
        <f t="shared" ref="G20:J20" si="12">IF(G$3&gt;0,SUM(G17:G19),"")</f>
        <v/>
      </c>
      <c r="H20" s="76" t="str">
        <f t="shared" si="12"/>
        <v/>
      </c>
      <c r="I20" s="76" t="str">
        <f t="shared" si="12"/>
        <v/>
      </c>
      <c r="J20" s="76" t="str">
        <f t="shared" si="12"/>
        <v/>
      </c>
      <c r="K20" s="76" t="str">
        <f>IF(K$3&gt;0,SUM(K17:K19),"")</f>
        <v/>
      </c>
      <c r="L20" s="76" t="str">
        <f t="shared" ref="L20:AR20" si="13">IF(L$3&gt;0,SUM(L17:L19),"")</f>
        <v/>
      </c>
      <c r="M20" s="76" t="str">
        <f t="shared" si="13"/>
        <v/>
      </c>
      <c r="N20" s="76" t="str">
        <f t="shared" si="13"/>
        <v/>
      </c>
      <c r="O20" s="76" t="str">
        <f t="shared" si="13"/>
        <v/>
      </c>
      <c r="P20" s="76" t="str">
        <f t="shared" si="13"/>
        <v/>
      </c>
      <c r="Q20" s="76" t="str">
        <f t="shared" si="13"/>
        <v/>
      </c>
      <c r="R20" s="76" t="str">
        <f t="shared" si="13"/>
        <v/>
      </c>
      <c r="S20" s="76" t="str">
        <f t="shared" si="13"/>
        <v/>
      </c>
      <c r="T20" s="76" t="str">
        <f t="shared" si="13"/>
        <v/>
      </c>
      <c r="U20" s="76" t="str">
        <f t="shared" si="13"/>
        <v/>
      </c>
      <c r="V20" s="76" t="str">
        <f t="shared" si="13"/>
        <v/>
      </c>
      <c r="W20" s="76" t="str">
        <f t="shared" si="13"/>
        <v/>
      </c>
      <c r="X20" s="76" t="str">
        <f t="shared" si="13"/>
        <v/>
      </c>
      <c r="Y20" s="76" t="str">
        <f t="shared" si="13"/>
        <v/>
      </c>
      <c r="Z20" s="76" t="str">
        <f t="shared" si="13"/>
        <v/>
      </c>
      <c r="AA20" s="76" t="str">
        <f t="shared" si="13"/>
        <v/>
      </c>
      <c r="AB20" s="76" t="str">
        <f t="shared" si="13"/>
        <v/>
      </c>
      <c r="AC20" s="76" t="str">
        <f t="shared" si="13"/>
        <v/>
      </c>
      <c r="AD20" s="76" t="str">
        <f t="shared" si="13"/>
        <v/>
      </c>
      <c r="AE20" s="76" t="str">
        <f t="shared" si="13"/>
        <v/>
      </c>
      <c r="AF20" s="76" t="str">
        <f t="shared" si="13"/>
        <v/>
      </c>
      <c r="AG20" s="76" t="str">
        <f t="shared" si="13"/>
        <v/>
      </c>
      <c r="AH20" s="76" t="str">
        <f t="shared" si="13"/>
        <v/>
      </c>
      <c r="AI20" s="76" t="str">
        <f t="shared" si="13"/>
        <v/>
      </c>
      <c r="AJ20" s="76" t="str">
        <f t="shared" si="13"/>
        <v/>
      </c>
      <c r="AK20" s="76" t="str">
        <f t="shared" si="13"/>
        <v/>
      </c>
      <c r="AL20" s="76" t="str">
        <f t="shared" si="13"/>
        <v/>
      </c>
      <c r="AM20" s="76" t="str">
        <f t="shared" si="13"/>
        <v/>
      </c>
      <c r="AN20" s="76" t="str">
        <f t="shared" si="13"/>
        <v/>
      </c>
      <c r="AO20" s="76" t="str">
        <f t="shared" si="13"/>
        <v/>
      </c>
      <c r="AP20" s="76" t="str">
        <f t="shared" si="13"/>
        <v/>
      </c>
      <c r="AQ20" s="76" t="str">
        <f t="shared" si="13"/>
        <v/>
      </c>
      <c r="AR20" s="76" t="str">
        <f t="shared" si="13"/>
        <v/>
      </c>
    </row>
    <row r="21" spans="1:45" s="10" customFormat="1" x14ac:dyDescent="0.25">
      <c r="B21" s="36"/>
      <c r="C21" s="69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45" s="3" customFormat="1" x14ac:dyDescent="0.25">
      <c r="B22" s="79" t="s">
        <v>23</v>
      </c>
      <c r="C22" s="66" t="s">
        <v>19</v>
      </c>
      <c r="D22" s="67"/>
      <c r="E22" s="68"/>
      <c r="F22" s="4" t="str">
        <f>IF(F$3&gt;0,'Counterfactual scenario'!E107,"")</f>
        <v/>
      </c>
      <c r="G22" s="4" t="str">
        <f>IF(G$3&gt;0,'Counterfactual scenario'!F107,"")</f>
        <v/>
      </c>
      <c r="H22" s="4" t="str">
        <f>IF(H$3&gt;0,'Counterfactual scenario'!G107,"")</f>
        <v/>
      </c>
      <c r="I22" s="4" t="str">
        <f>IF(I$3&gt;0,'Counterfactual scenario'!H107,"")</f>
        <v/>
      </c>
      <c r="J22" s="4" t="str">
        <f>IF(J$3&gt;0,'Counterfactual scenario'!I107,"")</f>
        <v/>
      </c>
      <c r="K22" s="4" t="str">
        <f>IF(K$3&gt;0,'Counterfactual scenario'!J107,"")</f>
        <v/>
      </c>
      <c r="L22" s="4" t="str">
        <f>IF(L$3&gt;0,'Counterfactual scenario'!K107,"")</f>
        <v/>
      </c>
      <c r="M22" s="4" t="str">
        <f>IF(M$3&gt;0,'Counterfactual scenario'!L107,"")</f>
        <v/>
      </c>
      <c r="N22" s="4" t="str">
        <f>IF(N$3&gt;0,'Counterfactual scenario'!M107,"")</f>
        <v/>
      </c>
      <c r="O22" s="4" t="str">
        <f>IF(O$3&gt;0,'Counterfactual scenario'!N107,"")</f>
        <v/>
      </c>
      <c r="P22" s="4" t="str">
        <f>IF(P$3&gt;0,'Counterfactual scenario'!O107,"")</f>
        <v/>
      </c>
      <c r="Q22" s="4" t="str">
        <f>IF(Q$3&gt;0,'Counterfactual scenario'!P107,"")</f>
        <v/>
      </c>
      <c r="R22" s="4" t="str">
        <f>IF(R$3&gt;0,'Counterfactual scenario'!Q107,"")</f>
        <v/>
      </c>
      <c r="S22" s="4" t="str">
        <f>IF(S$3&gt;0,'Counterfactual scenario'!R107,"")</f>
        <v/>
      </c>
      <c r="T22" s="4" t="str">
        <f>IF(T$3&gt;0,'Counterfactual scenario'!S107,"")</f>
        <v/>
      </c>
      <c r="U22" s="4" t="str">
        <f>IF(U$3&gt;0,'Counterfactual scenario'!T107,"")</f>
        <v/>
      </c>
      <c r="V22" s="4" t="str">
        <f>IF(V$3&gt;0,'Counterfactual scenario'!U107,"")</f>
        <v/>
      </c>
      <c r="W22" s="4" t="str">
        <f>IF(W$3&gt;0,'Counterfactual scenario'!V107,"")</f>
        <v/>
      </c>
      <c r="X22" s="4" t="str">
        <f>IF(X$3&gt;0,'Counterfactual scenario'!W107,"")</f>
        <v/>
      </c>
      <c r="Y22" s="4" t="str">
        <f>IF(Y$3&gt;0,'Counterfactual scenario'!X107,"")</f>
        <v/>
      </c>
      <c r="Z22" s="4" t="str">
        <f>IF(Z$3&gt;0,'Counterfactual scenario'!Y107,"")</f>
        <v/>
      </c>
      <c r="AA22" s="4" t="str">
        <f>IF(AA$3&gt;0,'Counterfactual scenario'!Z107,"")</f>
        <v/>
      </c>
      <c r="AB22" s="4" t="str">
        <f>IF(AB$3&gt;0,'Counterfactual scenario'!AA107,"")</f>
        <v/>
      </c>
      <c r="AC22" s="4" t="str">
        <f>IF(AC$3&gt;0,'Counterfactual scenario'!AB107,"")</f>
        <v/>
      </c>
      <c r="AD22" s="4" t="str">
        <f>IF(AD$3&gt;0,'Counterfactual scenario'!AC107,"")</f>
        <v/>
      </c>
      <c r="AE22" s="4" t="str">
        <f>IF(AE$3&gt;0,'Counterfactual scenario'!AD107,"")</f>
        <v/>
      </c>
      <c r="AF22" s="4" t="str">
        <f>IF(AF$3&gt;0,'Counterfactual scenario'!AE107,"")</f>
        <v/>
      </c>
      <c r="AG22" s="4" t="str">
        <f>IF(AG$3&gt;0,'Counterfactual scenario'!AF107,"")</f>
        <v/>
      </c>
      <c r="AH22" s="4" t="str">
        <f>IF(AH$3&gt;0,'Counterfactual scenario'!AG107,"")</f>
        <v/>
      </c>
      <c r="AI22" s="4" t="str">
        <f>IF(AI$3&gt;0,'Counterfactual scenario'!AH107,"")</f>
        <v/>
      </c>
      <c r="AJ22" s="4" t="str">
        <f>IF(AJ$3&gt;0,'Counterfactual scenario'!AI107,"")</f>
        <v/>
      </c>
      <c r="AK22" s="4" t="str">
        <f>IF(AK$3&gt;0,'Counterfactual scenario'!AJ107,"")</f>
        <v/>
      </c>
      <c r="AL22" s="4" t="str">
        <f>IF(AL$3&gt;0,'Counterfactual scenario'!AK107,"")</f>
        <v/>
      </c>
      <c r="AM22" s="4" t="str">
        <f>IF(AM$3&gt;0,'Counterfactual scenario'!AL107,"")</f>
        <v/>
      </c>
      <c r="AN22" s="4" t="str">
        <f>IF(AN$3&gt;0,'Counterfactual scenario'!AM107,"")</f>
        <v/>
      </c>
      <c r="AO22" s="4" t="str">
        <f>IF(AO$3&gt;0,'Counterfactual scenario'!AN107,"")</f>
        <v/>
      </c>
      <c r="AP22" s="4" t="str">
        <f>IF(AP$3&gt;0,'Counterfactual scenario'!AO107,"")</f>
        <v/>
      </c>
      <c r="AQ22" s="4" t="str">
        <f>IF(AQ$3&gt;0,'Counterfactual scenario'!AP107,"")</f>
        <v/>
      </c>
      <c r="AR22" s="4" t="str">
        <f>IF(AR$3&gt;0,'Counterfactual scenario'!AQ107,"")</f>
        <v/>
      </c>
    </row>
    <row r="23" spans="1:45" s="10" customFormat="1" x14ac:dyDescent="0.25">
      <c r="L23" s="31"/>
    </row>
    <row r="24" spans="1:45" s="10" customFormat="1" x14ac:dyDescent="0.25">
      <c r="A24" s="19" t="s">
        <v>24</v>
      </c>
      <c r="C24" s="69"/>
      <c r="D24" s="80"/>
      <c r="E24" s="80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45" s="3" customFormat="1" x14ac:dyDescent="0.25">
      <c r="A25" s="60"/>
      <c r="B25" s="62" t="s">
        <v>25</v>
      </c>
      <c r="C25" s="63" t="s">
        <v>26</v>
      </c>
      <c r="D25" s="64"/>
      <c r="E25" s="65"/>
      <c r="F25" s="5" t="str">
        <f t="shared" ref="F25:AR25" si="14">IF(F$3&gt;0,F15*F5/1000,"")</f>
        <v/>
      </c>
      <c r="G25" s="5" t="str">
        <f t="shared" si="14"/>
        <v/>
      </c>
      <c r="H25" s="5" t="str">
        <f t="shared" si="14"/>
        <v/>
      </c>
      <c r="I25" s="5" t="str">
        <f t="shared" si="14"/>
        <v/>
      </c>
      <c r="J25" s="5" t="str">
        <f t="shared" si="14"/>
        <v/>
      </c>
      <c r="K25" s="5" t="str">
        <f t="shared" si="14"/>
        <v/>
      </c>
      <c r="L25" s="5" t="str">
        <f t="shared" si="14"/>
        <v/>
      </c>
      <c r="M25" s="5" t="str">
        <f t="shared" si="14"/>
        <v/>
      </c>
      <c r="N25" s="5" t="str">
        <f t="shared" si="14"/>
        <v/>
      </c>
      <c r="O25" s="5" t="str">
        <f t="shared" si="14"/>
        <v/>
      </c>
      <c r="P25" s="5" t="str">
        <f t="shared" si="14"/>
        <v/>
      </c>
      <c r="Q25" s="5" t="str">
        <f t="shared" si="14"/>
        <v/>
      </c>
      <c r="R25" s="5" t="str">
        <f t="shared" si="14"/>
        <v/>
      </c>
      <c r="S25" s="5" t="str">
        <f t="shared" si="14"/>
        <v/>
      </c>
      <c r="T25" s="5" t="str">
        <f t="shared" si="14"/>
        <v/>
      </c>
      <c r="U25" s="5" t="str">
        <f t="shared" si="14"/>
        <v/>
      </c>
      <c r="V25" s="5" t="str">
        <f t="shared" si="14"/>
        <v/>
      </c>
      <c r="W25" s="5" t="str">
        <f t="shared" si="14"/>
        <v/>
      </c>
      <c r="X25" s="5" t="str">
        <f t="shared" si="14"/>
        <v/>
      </c>
      <c r="Y25" s="5" t="str">
        <f t="shared" si="14"/>
        <v/>
      </c>
      <c r="Z25" s="5" t="str">
        <f t="shared" si="14"/>
        <v/>
      </c>
      <c r="AA25" s="5" t="str">
        <f t="shared" si="14"/>
        <v/>
      </c>
      <c r="AB25" s="5" t="str">
        <f t="shared" si="14"/>
        <v/>
      </c>
      <c r="AC25" s="5" t="str">
        <f t="shared" si="14"/>
        <v/>
      </c>
      <c r="AD25" s="5" t="str">
        <f t="shared" si="14"/>
        <v/>
      </c>
      <c r="AE25" s="5" t="str">
        <f t="shared" si="14"/>
        <v/>
      </c>
      <c r="AF25" s="5" t="str">
        <f t="shared" si="14"/>
        <v/>
      </c>
      <c r="AG25" s="5" t="str">
        <f t="shared" si="14"/>
        <v/>
      </c>
      <c r="AH25" s="5" t="str">
        <f t="shared" si="14"/>
        <v/>
      </c>
      <c r="AI25" s="5" t="str">
        <f t="shared" si="14"/>
        <v/>
      </c>
      <c r="AJ25" s="5" t="str">
        <f t="shared" si="14"/>
        <v/>
      </c>
      <c r="AK25" s="5" t="str">
        <f t="shared" si="14"/>
        <v/>
      </c>
      <c r="AL25" s="5" t="str">
        <f t="shared" si="14"/>
        <v/>
      </c>
      <c r="AM25" s="5" t="str">
        <f t="shared" si="14"/>
        <v/>
      </c>
      <c r="AN25" s="5" t="str">
        <f t="shared" si="14"/>
        <v/>
      </c>
      <c r="AO25" s="5" t="str">
        <f t="shared" si="14"/>
        <v/>
      </c>
      <c r="AP25" s="5" t="str">
        <f t="shared" si="14"/>
        <v/>
      </c>
      <c r="AQ25" s="5" t="str">
        <f t="shared" si="14"/>
        <v/>
      </c>
      <c r="AR25" s="5" t="str">
        <f t="shared" si="14"/>
        <v/>
      </c>
      <c r="AS25" s="41"/>
    </row>
    <row r="26" spans="1:45" s="3" customFormat="1" x14ac:dyDescent="0.25">
      <c r="A26" s="60"/>
      <c r="B26" s="62" t="s">
        <v>27</v>
      </c>
      <c r="C26" s="63" t="s">
        <v>26</v>
      </c>
      <c r="D26" s="64"/>
      <c r="E26" s="65"/>
      <c r="F26" s="5" t="str">
        <f t="shared" ref="F26:AR26" si="15">IF(F$3&gt;0,F7*F22/1000,"")</f>
        <v/>
      </c>
      <c r="G26" s="5" t="str">
        <f t="shared" si="15"/>
        <v/>
      </c>
      <c r="H26" s="5" t="str">
        <f t="shared" si="15"/>
        <v/>
      </c>
      <c r="I26" s="5" t="str">
        <f t="shared" si="15"/>
        <v/>
      </c>
      <c r="J26" s="5" t="str">
        <f t="shared" si="15"/>
        <v/>
      </c>
      <c r="K26" s="5" t="str">
        <f t="shared" si="15"/>
        <v/>
      </c>
      <c r="L26" s="5" t="str">
        <f t="shared" si="15"/>
        <v/>
      </c>
      <c r="M26" s="5" t="str">
        <f t="shared" si="15"/>
        <v/>
      </c>
      <c r="N26" s="5" t="str">
        <f t="shared" si="15"/>
        <v/>
      </c>
      <c r="O26" s="5" t="str">
        <f t="shared" si="15"/>
        <v/>
      </c>
      <c r="P26" s="5" t="str">
        <f t="shared" si="15"/>
        <v/>
      </c>
      <c r="Q26" s="5" t="str">
        <f t="shared" si="15"/>
        <v/>
      </c>
      <c r="R26" s="5" t="str">
        <f t="shared" si="15"/>
        <v/>
      </c>
      <c r="S26" s="5" t="str">
        <f t="shared" si="15"/>
        <v/>
      </c>
      <c r="T26" s="5" t="str">
        <f t="shared" si="15"/>
        <v/>
      </c>
      <c r="U26" s="5" t="str">
        <f t="shared" si="15"/>
        <v/>
      </c>
      <c r="V26" s="5" t="str">
        <f t="shared" si="15"/>
        <v/>
      </c>
      <c r="W26" s="5" t="str">
        <f t="shared" si="15"/>
        <v/>
      </c>
      <c r="X26" s="5" t="str">
        <f t="shared" si="15"/>
        <v/>
      </c>
      <c r="Y26" s="5" t="str">
        <f t="shared" si="15"/>
        <v/>
      </c>
      <c r="Z26" s="5" t="str">
        <f t="shared" si="15"/>
        <v/>
      </c>
      <c r="AA26" s="5" t="str">
        <f t="shared" si="15"/>
        <v/>
      </c>
      <c r="AB26" s="5" t="str">
        <f t="shared" si="15"/>
        <v/>
      </c>
      <c r="AC26" s="5" t="str">
        <f t="shared" si="15"/>
        <v/>
      </c>
      <c r="AD26" s="5" t="str">
        <f t="shared" si="15"/>
        <v/>
      </c>
      <c r="AE26" s="5" t="str">
        <f t="shared" si="15"/>
        <v/>
      </c>
      <c r="AF26" s="5" t="str">
        <f t="shared" si="15"/>
        <v/>
      </c>
      <c r="AG26" s="5" t="str">
        <f t="shared" si="15"/>
        <v/>
      </c>
      <c r="AH26" s="5" t="str">
        <f t="shared" si="15"/>
        <v/>
      </c>
      <c r="AI26" s="5" t="str">
        <f t="shared" si="15"/>
        <v/>
      </c>
      <c r="AJ26" s="5" t="str">
        <f t="shared" si="15"/>
        <v/>
      </c>
      <c r="AK26" s="5" t="str">
        <f t="shared" si="15"/>
        <v/>
      </c>
      <c r="AL26" s="5" t="str">
        <f t="shared" si="15"/>
        <v/>
      </c>
      <c r="AM26" s="5" t="str">
        <f t="shared" si="15"/>
        <v/>
      </c>
      <c r="AN26" s="5" t="str">
        <f t="shared" si="15"/>
        <v/>
      </c>
      <c r="AO26" s="5" t="str">
        <f t="shared" si="15"/>
        <v/>
      </c>
      <c r="AP26" s="5" t="str">
        <f t="shared" si="15"/>
        <v/>
      </c>
      <c r="AQ26" s="5" t="str">
        <f t="shared" si="15"/>
        <v/>
      </c>
      <c r="AR26" s="5" t="str">
        <f t="shared" si="15"/>
        <v/>
      </c>
      <c r="AS26" s="41"/>
    </row>
    <row r="27" spans="1:45" s="3" customFormat="1" x14ac:dyDescent="0.25">
      <c r="B27" s="79" t="s">
        <v>28</v>
      </c>
      <c r="C27" s="66" t="s">
        <v>26</v>
      </c>
      <c r="D27" s="67"/>
      <c r="E27" s="68"/>
      <c r="F27" s="81" t="str">
        <f>IF(F$3&gt;0,'Counterfactual scenario'!E122/1000000,"")</f>
        <v/>
      </c>
      <c r="G27" s="81" t="str">
        <f>IF(G$3&gt;0,'Counterfactual scenario'!F122/1000000,"")</f>
        <v/>
      </c>
      <c r="H27" s="81" t="str">
        <f>IF(H$3&gt;0,'Counterfactual scenario'!G122/1000000,"")</f>
        <v/>
      </c>
      <c r="I27" s="81" t="str">
        <f>IF(I$3&gt;0,'Counterfactual scenario'!H122/1000000,"")</f>
        <v/>
      </c>
      <c r="J27" s="81" t="str">
        <f>IF(J$3&gt;0,'Counterfactual scenario'!I122/1000000,"")</f>
        <v/>
      </c>
      <c r="K27" s="81" t="str">
        <f>IF(K$3&gt;0,'Counterfactual scenario'!J122/1000000,"")</f>
        <v/>
      </c>
      <c r="L27" s="81" t="str">
        <f>IF(L$3&gt;0,'Counterfactual scenario'!K122/1000000,"")</f>
        <v/>
      </c>
      <c r="M27" s="81" t="str">
        <f>IF(M$3&gt;0,'Counterfactual scenario'!L122/1000000,"")</f>
        <v/>
      </c>
      <c r="N27" s="81" t="str">
        <f>IF(N$3&gt;0,'Counterfactual scenario'!M122/1000000,"")</f>
        <v/>
      </c>
      <c r="O27" s="81" t="str">
        <f>IF(O$3&gt;0,'Counterfactual scenario'!N122/1000000,"")</f>
        <v/>
      </c>
      <c r="P27" s="81" t="str">
        <f>IF(P$3&gt;0,'Counterfactual scenario'!O122/1000000,"")</f>
        <v/>
      </c>
      <c r="Q27" s="81" t="str">
        <f>IF(Q$3&gt;0,'Counterfactual scenario'!P122/1000000,"")</f>
        <v/>
      </c>
      <c r="R27" s="81" t="str">
        <f>IF(R$3&gt;0,'Counterfactual scenario'!Q122/1000000,"")</f>
        <v/>
      </c>
      <c r="S27" s="81" t="str">
        <f>IF(S$3&gt;0,'Counterfactual scenario'!R122/1000000,"")</f>
        <v/>
      </c>
      <c r="T27" s="81" t="str">
        <f>IF(T$3&gt;0,'Counterfactual scenario'!S122/1000000,"")</f>
        <v/>
      </c>
      <c r="U27" s="81" t="str">
        <f>IF(U$3&gt;0,'Counterfactual scenario'!T122/1000000,"")</f>
        <v/>
      </c>
      <c r="V27" s="81" t="str">
        <f>IF(V$3&gt;0,'Counterfactual scenario'!U122/1000000,"")</f>
        <v/>
      </c>
      <c r="W27" s="81" t="str">
        <f>IF(W$3&gt;0,'Counterfactual scenario'!V122/1000000,"")</f>
        <v/>
      </c>
      <c r="X27" s="81" t="str">
        <f>IF(X$3&gt;0,'Counterfactual scenario'!W122/1000000,"")</f>
        <v/>
      </c>
      <c r="Y27" s="81" t="str">
        <f>IF(Y$3&gt;0,'Counterfactual scenario'!X122/1000000,"")</f>
        <v/>
      </c>
      <c r="Z27" s="81" t="str">
        <f>IF(Z$3&gt;0,'Counterfactual scenario'!Y122/1000000,"")</f>
        <v/>
      </c>
      <c r="AA27" s="81" t="str">
        <f>IF(AA$3&gt;0,'Counterfactual scenario'!Z122/1000000,"")</f>
        <v/>
      </c>
      <c r="AB27" s="81" t="str">
        <f>IF(AB$3&gt;0,'Counterfactual scenario'!AA122/1000000,"")</f>
        <v/>
      </c>
      <c r="AC27" s="81" t="str">
        <f>IF(AC$3&gt;0,'Counterfactual scenario'!AB122/1000000,"")</f>
        <v/>
      </c>
      <c r="AD27" s="81" t="str">
        <f>IF(AD$3&gt;0,'Counterfactual scenario'!AC122/1000000,"")</f>
        <v/>
      </c>
      <c r="AE27" s="81" t="str">
        <f>IF(AE$3&gt;0,'Counterfactual scenario'!AD122/1000000,"")</f>
        <v/>
      </c>
      <c r="AF27" s="81" t="str">
        <f>IF(AF$3&gt;0,'Counterfactual scenario'!AE122/1000000,"")</f>
        <v/>
      </c>
      <c r="AG27" s="81" t="str">
        <f>IF(AG$3&gt;0,'Counterfactual scenario'!AF122/1000000,"")</f>
        <v/>
      </c>
      <c r="AH27" s="81" t="str">
        <f>IF(AH$3&gt;0,'Counterfactual scenario'!AG122/1000000,"")</f>
        <v/>
      </c>
      <c r="AI27" s="81" t="str">
        <f>IF(AI$3&gt;0,'Counterfactual scenario'!AH122/1000000,"")</f>
        <v/>
      </c>
      <c r="AJ27" s="81" t="str">
        <f>IF(AJ$3&gt;0,'Counterfactual scenario'!AI122/1000000,"")</f>
        <v/>
      </c>
      <c r="AK27" s="81" t="str">
        <f>IF(AK$3&gt;0,'Counterfactual scenario'!AJ122/1000000,"")</f>
        <v/>
      </c>
      <c r="AL27" s="81" t="str">
        <f>IF(AL$3&gt;0,'Counterfactual scenario'!AK122/1000000,"")</f>
        <v/>
      </c>
      <c r="AM27" s="81" t="str">
        <f>IF(AM$3&gt;0,'Counterfactual scenario'!AL122/1000000,"")</f>
        <v/>
      </c>
      <c r="AN27" s="81" t="str">
        <f>IF(AN$3&gt;0,'Counterfactual scenario'!AM122/1000000,"")</f>
        <v/>
      </c>
      <c r="AO27" s="81" t="str">
        <f>IF(AO$3&gt;0,'Counterfactual scenario'!AN122/1000000,"")</f>
        <v/>
      </c>
      <c r="AP27" s="81" t="str">
        <f>IF(AP$3&gt;0,'Counterfactual scenario'!AO122/1000000,"")</f>
        <v/>
      </c>
      <c r="AQ27" s="81" t="str">
        <f>IF(AQ$3&gt;0,'Counterfactual scenario'!AP122/1000000,"")</f>
        <v/>
      </c>
      <c r="AR27" s="81" t="str">
        <f>IF(AR$3&gt;0,'Counterfactual scenario'!AQ122/1000000,"")</f>
        <v/>
      </c>
    </row>
    <row r="28" spans="1:45" s="3" customFormat="1" x14ac:dyDescent="0.25">
      <c r="A28" s="60"/>
      <c r="B28" s="82" t="s">
        <v>29</v>
      </c>
      <c r="C28" s="83" t="s">
        <v>26</v>
      </c>
      <c r="D28" s="84"/>
      <c r="E28" s="85"/>
      <c r="F28" s="86" t="str">
        <f>IF(F$3&gt;0,SUM(F25:F27),"")</f>
        <v/>
      </c>
      <c r="G28" s="86" t="str">
        <f t="shared" ref="G28:J28" si="16">IF(G$3&gt;0,SUM(G25:G27),"")</f>
        <v/>
      </c>
      <c r="H28" s="86" t="str">
        <f t="shared" si="16"/>
        <v/>
      </c>
      <c r="I28" s="86" t="str">
        <f t="shared" si="16"/>
        <v/>
      </c>
      <c r="J28" s="86" t="str">
        <f t="shared" si="16"/>
        <v/>
      </c>
      <c r="K28" s="86" t="str">
        <f>IF(K$3&gt;0,SUM(K25:K27),"")</f>
        <v/>
      </c>
      <c r="L28" s="86" t="str">
        <f t="shared" ref="L28:AR28" si="17">IF(L$3&gt;0,SUM(L25:L27),"")</f>
        <v/>
      </c>
      <c r="M28" s="86" t="str">
        <f t="shared" si="17"/>
        <v/>
      </c>
      <c r="N28" s="86" t="str">
        <f t="shared" si="17"/>
        <v/>
      </c>
      <c r="O28" s="86" t="str">
        <f t="shared" si="17"/>
        <v/>
      </c>
      <c r="P28" s="86" t="str">
        <f t="shared" si="17"/>
        <v/>
      </c>
      <c r="Q28" s="86" t="str">
        <f t="shared" si="17"/>
        <v/>
      </c>
      <c r="R28" s="86" t="str">
        <f t="shared" si="17"/>
        <v/>
      </c>
      <c r="S28" s="86" t="str">
        <f t="shared" si="17"/>
        <v/>
      </c>
      <c r="T28" s="86" t="str">
        <f t="shared" si="17"/>
        <v/>
      </c>
      <c r="U28" s="86" t="str">
        <f t="shared" si="17"/>
        <v/>
      </c>
      <c r="V28" s="86" t="str">
        <f t="shared" si="17"/>
        <v/>
      </c>
      <c r="W28" s="86" t="str">
        <f t="shared" si="17"/>
        <v/>
      </c>
      <c r="X28" s="86" t="str">
        <f t="shared" si="17"/>
        <v/>
      </c>
      <c r="Y28" s="86" t="str">
        <f t="shared" si="17"/>
        <v/>
      </c>
      <c r="Z28" s="86" t="str">
        <f t="shared" si="17"/>
        <v/>
      </c>
      <c r="AA28" s="86" t="str">
        <f t="shared" si="17"/>
        <v/>
      </c>
      <c r="AB28" s="86" t="str">
        <f t="shared" si="17"/>
        <v/>
      </c>
      <c r="AC28" s="86" t="str">
        <f t="shared" si="17"/>
        <v/>
      </c>
      <c r="AD28" s="86" t="str">
        <f t="shared" si="17"/>
        <v/>
      </c>
      <c r="AE28" s="86" t="str">
        <f t="shared" si="17"/>
        <v/>
      </c>
      <c r="AF28" s="86" t="str">
        <f t="shared" si="17"/>
        <v/>
      </c>
      <c r="AG28" s="86" t="str">
        <f t="shared" si="17"/>
        <v/>
      </c>
      <c r="AH28" s="86" t="str">
        <f t="shared" si="17"/>
        <v/>
      </c>
      <c r="AI28" s="86" t="str">
        <f t="shared" si="17"/>
        <v/>
      </c>
      <c r="AJ28" s="86" t="str">
        <f t="shared" si="17"/>
        <v/>
      </c>
      <c r="AK28" s="86" t="str">
        <f t="shared" si="17"/>
        <v/>
      </c>
      <c r="AL28" s="86" t="str">
        <f t="shared" si="17"/>
        <v/>
      </c>
      <c r="AM28" s="86" t="str">
        <f t="shared" si="17"/>
        <v/>
      </c>
      <c r="AN28" s="86" t="str">
        <f t="shared" si="17"/>
        <v/>
      </c>
      <c r="AO28" s="86" t="str">
        <f t="shared" si="17"/>
        <v/>
      </c>
      <c r="AP28" s="86" t="str">
        <f t="shared" si="17"/>
        <v/>
      </c>
      <c r="AQ28" s="86" t="str">
        <f t="shared" si="17"/>
        <v/>
      </c>
      <c r="AR28" s="86" t="str">
        <f t="shared" si="17"/>
        <v/>
      </c>
      <c r="AS28" s="41"/>
    </row>
    <row r="29" spans="1:45" s="10" customFormat="1" x14ac:dyDescent="0.25">
      <c r="C29" s="69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1:45" s="10" customFormat="1" x14ac:dyDescent="0.25">
      <c r="A30" s="19" t="s">
        <v>30</v>
      </c>
      <c r="C30" s="69"/>
      <c r="F30" s="31"/>
      <c r="G30" s="87"/>
      <c r="H30" s="88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45" s="3" customFormat="1" x14ac:dyDescent="0.25">
      <c r="B31" s="79" t="s">
        <v>31</v>
      </c>
      <c r="C31" s="66" t="s">
        <v>26</v>
      </c>
      <c r="D31" s="67"/>
      <c r="E31" s="68"/>
      <c r="F31" s="81" t="str">
        <f>IF(F$3&gt;0,-'Counterfactual scenario'!E84/1000000,"")</f>
        <v/>
      </c>
      <c r="G31" s="81" t="str">
        <f>IF(G$3&gt;0,-'Counterfactual scenario'!F84/1000000,"")</f>
        <v/>
      </c>
      <c r="H31" s="81" t="str">
        <f>IF(H$3&gt;0,-'Counterfactual scenario'!G84/1000000,"")</f>
        <v/>
      </c>
      <c r="I31" s="81" t="str">
        <f>IF(I$3&gt;0,-'Counterfactual scenario'!H84/1000000,"")</f>
        <v/>
      </c>
      <c r="J31" s="81" t="str">
        <f>IF(J$3&gt;0,-'Counterfactual scenario'!I84/1000000,"")</f>
        <v/>
      </c>
      <c r="K31" s="81" t="str">
        <f>IF(K$3&gt;0,-'Counterfactual scenario'!J84/1000000,"")</f>
        <v/>
      </c>
      <c r="L31" s="81" t="str">
        <f>IF(L$3&gt;0,-'Counterfactual scenario'!K84/1000000,"")</f>
        <v/>
      </c>
      <c r="M31" s="81" t="str">
        <f>IF(M$3&gt;0,-'Counterfactual scenario'!L84/1000000,"")</f>
        <v/>
      </c>
      <c r="N31" s="81" t="str">
        <f>IF(N$3&gt;0,-'Counterfactual scenario'!M84/1000000,"")</f>
        <v/>
      </c>
      <c r="O31" s="81" t="str">
        <f>IF(O$3&gt;0,-'Counterfactual scenario'!N84/1000000,"")</f>
        <v/>
      </c>
      <c r="P31" s="81" t="str">
        <f>IF(P$3&gt;0,-'Counterfactual scenario'!O84/1000000,"")</f>
        <v/>
      </c>
      <c r="Q31" s="81" t="str">
        <f>IF(Q$3&gt;0,-'Counterfactual scenario'!P84/1000000,"")</f>
        <v/>
      </c>
      <c r="R31" s="81" t="str">
        <f>IF(R$3&gt;0,-'Counterfactual scenario'!Q84/1000000,"")</f>
        <v/>
      </c>
      <c r="S31" s="81" t="str">
        <f>IF(S$3&gt;0,-'Counterfactual scenario'!R84/1000000,"")</f>
        <v/>
      </c>
      <c r="T31" s="81" t="str">
        <f>IF(T$3&gt;0,-'Counterfactual scenario'!S84/1000000,"")</f>
        <v/>
      </c>
      <c r="U31" s="81" t="str">
        <f>IF(U$3&gt;0,-'Counterfactual scenario'!T84/1000000,"")</f>
        <v/>
      </c>
      <c r="V31" s="81" t="str">
        <f>IF(V$3&gt;0,-'Counterfactual scenario'!U84/1000000,"")</f>
        <v/>
      </c>
      <c r="W31" s="81" t="str">
        <f>IF(W$3&gt;0,-'Counterfactual scenario'!V84/1000000,"")</f>
        <v/>
      </c>
      <c r="X31" s="81" t="str">
        <f>IF(X$3&gt;0,-'Counterfactual scenario'!W84/1000000,"")</f>
        <v/>
      </c>
      <c r="Y31" s="81" t="str">
        <f>IF(Y$3&gt;0,-'Counterfactual scenario'!X84/1000000,"")</f>
        <v/>
      </c>
      <c r="Z31" s="81" t="str">
        <f>IF(Z$3&gt;0,-'Counterfactual scenario'!Y84/1000000,"")</f>
        <v/>
      </c>
      <c r="AA31" s="81" t="str">
        <f>IF(AA$3&gt;0,-'Counterfactual scenario'!Z84/1000000,"")</f>
        <v/>
      </c>
      <c r="AB31" s="81" t="str">
        <f>IF(AB$3&gt;0,-'Counterfactual scenario'!AA84/1000000,"")</f>
        <v/>
      </c>
      <c r="AC31" s="81" t="str">
        <f>IF(AC$3&gt;0,-'Counterfactual scenario'!AB84/1000000,"")</f>
        <v/>
      </c>
      <c r="AD31" s="81" t="str">
        <f>IF(AD$3&gt;0,-'Counterfactual scenario'!AC84/1000000,"")</f>
        <v/>
      </c>
      <c r="AE31" s="81" t="str">
        <f>IF(AE$3&gt;0,-'Counterfactual scenario'!AD84/1000000,"")</f>
        <v/>
      </c>
      <c r="AF31" s="81" t="str">
        <f>IF(AF$3&gt;0,-'Counterfactual scenario'!AE84/1000000,"")</f>
        <v/>
      </c>
      <c r="AG31" s="81" t="str">
        <f>IF(AG$3&gt;0,-'Counterfactual scenario'!AF84/1000000,"")</f>
        <v/>
      </c>
      <c r="AH31" s="81" t="str">
        <f>IF(AH$3&gt;0,-'Counterfactual scenario'!AG84/1000000,"")</f>
        <v/>
      </c>
      <c r="AI31" s="81" t="str">
        <f>IF(AI$3&gt;0,-'Counterfactual scenario'!AH84/1000000,"")</f>
        <v/>
      </c>
      <c r="AJ31" s="81" t="str">
        <f>IF(AJ$3&gt;0,-'Counterfactual scenario'!AI84/1000000,"")</f>
        <v/>
      </c>
      <c r="AK31" s="81" t="str">
        <f>IF(AK$3&gt;0,-'Counterfactual scenario'!AJ84/1000000,"")</f>
        <v/>
      </c>
      <c r="AL31" s="81" t="str">
        <f>IF(AL$3&gt;0,-'Counterfactual scenario'!AK84/1000000,"")</f>
        <v/>
      </c>
      <c r="AM31" s="81" t="str">
        <f>IF(AM$3&gt;0,-'Counterfactual scenario'!AL84/1000000,"")</f>
        <v/>
      </c>
      <c r="AN31" s="81" t="str">
        <f>IF(AN$3&gt;0,-'Counterfactual scenario'!AM84/1000000,"")</f>
        <v/>
      </c>
      <c r="AO31" s="81" t="str">
        <f>IF(AO$3&gt;0,-'Counterfactual scenario'!AN84/1000000,"")</f>
        <v/>
      </c>
      <c r="AP31" s="81" t="str">
        <f>IF(AP$3&gt;0,-'Counterfactual scenario'!AO84/1000000,"")</f>
        <v/>
      </c>
      <c r="AQ31" s="81" t="str">
        <f>IF(AQ$3&gt;0,-'Counterfactual scenario'!AP84/1000000,"")</f>
        <v/>
      </c>
      <c r="AR31" s="81" t="str">
        <f>IF(AR$3&gt;0,-'Counterfactual scenario'!AQ84/1000000,"")</f>
        <v/>
      </c>
    </row>
    <row r="32" spans="1:45" s="3" customFormat="1" x14ac:dyDescent="0.25">
      <c r="B32" s="79" t="s">
        <v>32</v>
      </c>
      <c r="C32" s="66" t="s">
        <v>26</v>
      </c>
      <c r="D32" s="67"/>
      <c r="E32" s="68"/>
      <c r="F32" s="81" t="str">
        <f>IF(F$3&gt;0,-'Counterfactual scenario'!E87/1000000,"")</f>
        <v/>
      </c>
      <c r="G32" s="81" t="str">
        <f>IF(G$3&gt;0,-'Counterfactual scenario'!F87/1000000,"")</f>
        <v/>
      </c>
      <c r="H32" s="81" t="str">
        <f>IF(H$3&gt;0,-'Counterfactual scenario'!G87/1000000,"")</f>
        <v/>
      </c>
      <c r="I32" s="81" t="str">
        <f>IF(I$3&gt;0,-'Counterfactual scenario'!H87/1000000,"")</f>
        <v/>
      </c>
      <c r="J32" s="81" t="str">
        <f>IF(J$3&gt;0,-'Counterfactual scenario'!I87/1000000,"")</f>
        <v/>
      </c>
      <c r="K32" s="81" t="str">
        <f>IF(K$3&gt;0,-'Counterfactual scenario'!J87/1000000,"")</f>
        <v/>
      </c>
      <c r="L32" s="81" t="str">
        <f>IF(L$3&gt;0,-'Counterfactual scenario'!K87/1000000,"")</f>
        <v/>
      </c>
      <c r="M32" s="81" t="str">
        <f>IF(M$3&gt;0,-'Counterfactual scenario'!L87/1000000,"")</f>
        <v/>
      </c>
      <c r="N32" s="81" t="str">
        <f>IF(N$3&gt;0,-'Counterfactual scenario'!M87/1000000,"")</f>
        <v/>
      </c>
      <c r="O32" s="81" t="str">
        <f>IF(O$3&gt;0,-'Counterfactual scenario'!N87/1000000,"")</f>
        <v/>
      </c>
      <c r="P32" s="81" t="str">
        <f>IF(P$3&gt;0,-'Counterfactual scenario'!O87/1000000,"")</f>
        <v/>
      </c>
      <c r="Q32" s="81" t="str">
        <f>IF(Q$3&gt;0,-'Counterfactual scenario'!P87/1000000,"")</f>
        <v/>
      </c>
      <c r="R32" s="81" t="str">
        <f>IF(R$3&gt;0,-'Counterfactual scenario'!Q87/1000000,"")</f>
        <v/>
      </c>
      <c r="S32" s="81" t="str">
        <f>IF(S$3&gt;0,-'Counterfactual scenario'!R87/1000000,"")</f>
        <v/>
      </c>
      <c r="T32" s="81" t="str">
        <f>IF(T$3&gt;0,-'Counterfactual scenario'!S87/1000000,"")</f>
        <v/>
      </c>
      <c r="U32" s="81" t="str">
        <f>IF(U$3&gt;0,-'Counterfactual scenario'!T87/1000000,"")</f>
        <v/>
      </c>
      <c r="V32" s="81" t="str">
        <f>IF(V$3&gt;0,-'Counterfactual scenario'!U87/1000000,"")</f>
        <v/>
      </c>
      <c r="W32" s="81" t="str">
        <f>IF(W$3&gt;0,-'Counterfactual scenario'!V87/1000000,"")</f>
        <v/>
      </c>
      <c r="X32" s="81" t="str">
        <f>IF(X$3&gt;0,-'Counterfactual scenario'!W87/1000000,"")</f>
        <v/>
      </c>
      <c r="Y32" s="81" t="str">
        <f>IF(Y$3&gt;0,-'Counterfactual scenario'!X87/1000000,"")</f>
        <v/>
      </c>
      <c r="Z32" s="81" t="str">
        <f>IF(Z$3&gt;0,-'Counterfactual scenario'!Y87/1000000,"")</f>
        <v/>
      </c>
      <c r="AA32" s="81" t="str">
        <f>IF(AA$3&gt;0,-'Counterfactual scenario'!Z87/1000000,"")</f>
        <v/>
      </c>
      <c r="AB32" s="81" t="str">
        <f>IF(AB$3&gt;0,-'Counterfactual scenario'!AA87/1000000,"")</f>
        <v/>
      </c>
      <c r="AC32" s="81" t="str">
        <f>IF(AC$3&gt;0,-'Counterfactual scenario'!AB87/1000000,"")</f>
        <v/>
      </c>
      <c r="AD32" s="81" t="str">
        <f>IF(AD$3&gt;0,-'Counterfactual scenario'!AC87/1000000,"")</f>
        <v/>
      </c>
      <c r="AE32" s="81" t="str">
        <f>IF(AE$3&gt;0,-'Counterfactual scenario'!AD87/1000000,"")</f>
        <v/>
      </c>
      <c r="AF32" s="81" t="str">
        <f>IF(AF$3&gt;0,-'Counterfactual scenario'!AE87/1000000,"")</f>
        <v/>
      </c>
      <c r="AG32" s="81" t="str">
        <f>IF(AG$3&gt;0,-'Counterfactual scenario'!AF87/1000000,"")</f>
        <v/>
      </c>
      <c r="AH32" s="81" t="str">
        <f>IF(AH$3&gt;0,-'Counterfactual scenario'!AG87/1000000,"")</f>
        <v/>
      </c>
      <c r="AI32" s="81" t="str">
        <f>IF(AI$3&gt;0,-'Counterfactual scenario'!AH87/1000000,"")</f>
        <v/>
      </c>
      <c r="AJ32" s="81" t="str">
        <f>IF(AJ$3&gt;0,-'Counterfactual scenario'!AI87/1000000,"")</f>
        <v/>
      </c>
      <c r="AK32" s="81" t="str">
        <f>IF(AK$3&gt;0,-'Counterfactual scenario'!AJ87/1000000,"")</f>
        <v/>
      </c>
      <c r="AL32" s="81" t="str">
        <f>IF(AL$3&gt;0,-'Counterfactual scenario'!AK87/1000000,"")</f>
        <v/>
      </c>
      <c r="AM32" s="81" t="str">
        <f>IF(AM$3&gt;0,-'Counterfactual scenario'!AL87/1000000,"")</f>
        <v/>
      </c>
      <c r="AN32" s="81" t="str">
        <f>IF(AN$3&gt;0,-'Counterfactual scenario'!AM87/1000000,"")</f>
        <v/>
      </c>
      <c r="AO32" s="81" t="str">
        <f>IF(AO$3&gt;0,-'Counterfactual scenario'!AN87/1000000,"")</f>
        <v/>
      </c>
      <c r="AP32" s="81" t="str">
        <f>IF(AP$3&gt;0,-'Counterfactual scenario'!AO87/1000000,"")</f>
        <v/>
      </c>
      <c r="AQ32" s="81" t="str">
        <f>IF(AQ$3&gt;0,-'Counterfactual scenario'!AP87/1000000,"")</f>
        <v/>
      </c>
      <c r="AR32" s="81" t="str">
        <f>IF(AR$3&gt;0,-'Counterfactual scenario'!AQ87/1000000,"")</f>
        <v/>
      </c>
    </row>
    <row r="33" spans="1:45" s="3" customFormat="1" x14ac:dyDescent="0.25">
      <c r="B33" s="79" t="s">
        <v>33</v>
      </c>
      <c r="C33" s="66" t="s">
        <v>26</v>
      </c>
      <c r="D33" s="67"/>
      <c r="E33" s="68"/>
      <c r="F33" s="81" t="str">
        <f>IF(F$3&gt;0,-'Counterfactual scenario'!E102/1000000,"")</f>
        <v/>
      </c>
      <c r="G33" s="81" t="str">
        <f>IF(G$3&gt;0,-'Counterfactual scenario'!F102/1000000,"")</f>
        <v/>
      </c>
      <c r="H33" s="81" t="str">
        <f>IF(H$3&gt;0,-'Counterfactual scenario'!G102/1000000,"")</f>
        <v/>
      </c>
      <c r="I33" s="81" t="str">
        <f>IF(I$3&gt;0,-'Counterfactual scenario'!H102/1000000,"")</f>
        <v/>
      </c>
      <c r="J33" s="81" t="str">
        <f>IF(J$3&gt;0,-'Counterfactual scenario'!I102/1000000,"")</f>
        <v/>
      </c>
      <c r="K33" s="81" t="str">
        <f>IF(K$3&gt;0,-'Counterfactual scenario'!J102/1000000,"")</f>
        <v/>
      </c>
      <c r="L33" s="81" t="str">
        <f>IF(L$3&gt;0,-'Counterfactual scenario'!K102/1000000,"")</f>
        <v/>
      </c>
      <c r="M33" s="81" t="str">
        <f>IF(M$3&gt;0,-'Counterfactual scenario'!L102/1000000,"")</f>
        <v/>
      </c>
      <c r="N33" s="81" t="str">
        <f>IF(N$3&gt;0,-'Counterfactual scenario'!M102/1000000,"")</f>
        <v/>
      </c>
      <c r="O33" s="81" t="str">
        <f>IF(O$3&gt;0,-'Counterfactual scenario'!N102/1000000,"")</f>
        <v/>
      </c>
      <c r="P33" s="81" t="str">
        <f>IF(P$3&gt;0,-'Counterfactual scenario'!O102/1000000,"")</f>
        <v/>
      </c>
      <c r="Q33" s="81" t="str">
        <f>IF(Q$3&gt;0,-'Counterfactual scenario'!P102/1000000,"")</f>
        <v/>
      </c>
      <c r="R33" s="81" t="str">
        <f>IF(R$3&gt;0,-'Counterfactual scenario'!Q102/1000000,"")</f>
        <v/>
      </c>
      <c r="S33" s="81" t="str">
        <f>IF(S$3&gt;0,-'Counterfactual scenario'!R102/1000000,"")</f>
        <v/>
      </c>
      <c r="T33" s="81" t="str">
        <f>IF(T$3&gt;0,-'Counterfactual scenario'!S102/1000000,"")</f>
        <v/>
      </c>
      <c r="U33" s="81" t="str">
        <f>IF(U$3&gt;0,-'Counterfactual scenario'!T102/1000000,"")</f>
        <v/>
      </c>
      <c r="V33" s="81" t="str">
        <f>IF(V$3&gt;0,-'Counterfactual scenario'!U102/1000000,"")</f>
        <v/>
      </c>
      <c r="W33" s="81" t="str">
        <f>IF(W$3&gt;0,-'Counterfactual scenario'!V102/1000000,"")</f>
        <v/>
      </c>
      <c r="X33" s="81" t="str">
        <f>IF(X$3&gt;0,-'Counterfactual scenario'!W102/1000000,"")</f>
        <v/>
      </c>
      <c r="Y33" s="81" t="str">
        <f>IF(Y$3&gt;0,-'Counterfactual scenario'!X102/1000000,"")</f>
        <v/>
      </c>
      <c r="Z33" s="81" t="str">
        <f>IF(Z$3&gt;0,-'Counterfactual scenario'!Y102/1000000,"")</f>
        <v/>
      </c>
      <c r="AA33" s="81" t="str">
        <f>IF(AA$3&gt;0,-'Counterfactual scenario'!Z102/1000000,"")</f>
        <v/>
      </c>
      <c r="AB33" s="81" t="str">
        <f>IF(AB$3&gt;0,-'Counterfactual scenario'!AA102/1000000,"")</f>
        <v/>
      </c>
      <c r="AC33" s="81" t="str">
        <f>IF(AC$3&gt;0,-'Counterfactual scenario'!AB102/1000000,"")</f>
        <v/>
      </c>
      <c r="AD33" s="81" t="str">
        <f>IF(AD$3&gt;0,-'Counterfactual scenario'!AC102/1000000,"")</f>
        <v/>
      </c>
      <c r="AE33" s="81" t="str">
        <f>IF(AE$3&gt;0,-'Counterfactual scenario'!AD102/1000000,"")</f>
        <v/>
      </c>
      <c r="AF33" s="81" t="str">
        <f>IF(AF$3&gt;0,-'Counterfactual scenario'!AE102/1000000,"")</f>
        <v/>
      </c>
      <c r="AG33" s="81" t="str">
        <f>IF(AG$3&gt;0,-'Counterfactual scenario'!AF102/1000000,"")</f>
        <v/>
      </c>
      <c r="AH33" s="81" t="str">
        <f>IF(AH$3&gt;0,-'Counterfactual scenario'!AG102/1000000,"")</f>
        <v/>
      </c>
      <c r="AI33" s="81" t="str">
        <f>IF(AI$3&gt;0,-'Counterfactual scenario'!AH102/1000000,"")</f>
        <v/>
      </c>
      <c r="AJ33" s="81" t="str">
        <f>IF(AJ$3&gt;0,-'Counterfactual scenario'!AI102/1000000,"")</f>
        <v/>
      </c>
      <c r="AK33" s="81" t="str">
        <f>IF(AK$3&gt;0,-'Counterfactual scenario'!AJ102/1000000,"")</f>
        <v/>
      </c>
      <c r="AL33" s="81" t="str">
        <f>IF(AL$3&gt;0,-'Counterfactual scenario'!AK102/1000000,"")</f>
        <v/>
      </c>
      <c r="AM33" s="81" t="str">
        <f>IF(AM$3&gt;0,-'Counterfactual scenario'!AL102/1000000,"")</f>
        <v/>
      </c>
      <c r="AN33" s="81" t="str">
        <f>IF(AN$3&gt;0,-'Counterfactual scenario'!AM102/1000000,"")</f>
        <v/>
      </c>
      <c r="AO33" s="81" t="str">
        <f>IF(AO$3&gt;0,-'Counterfactual scenario'!AN102/1000000,"")</f>
        <v/>
      </c>
      <c r="AP33" s="81" t="str">
        <f>IF(AP$3&gt;0,-'Counterfactual scenario'!AO102/1000000,"")</f>
        <v/>
      </c>
      <c r="AQ33" s="81" t="str">
        <f>IF(AQ$3&gt;0,-'Counterfactual scenario'!AP102/1000000,"")</f>
        <v/>
      </c>
      <c r="AR33" s="81" t="str">
        <f>IF(AR$3&gt;0,-'Counterfactual scenario'!AQ102/1000000,"")</f>
        <v/>
      </c>
    </row>
    <row r="34" spans="1:45" s="3" customFormat="1" x14ac:dyDescent="0.25">
      <c r="A34" s="60"/>
      <c r="B34" s="82" t="s">
        <v>34</v>
      </c>
      <c r="C34" s="83" t="s">
        <v>26</v>
      </c>
      <c r="D34" s="84"/>
      <c r="E34" s="85"/>
      <c r="F34" s="86" t="str">
        <f>IF(F$3&gt;0,SUM(F31:F33),"")</f>
        <v/>
      </c>
      <c r="G34" s="86" t="str">
        <f t="shared" ref="G34:J34" si="18">IF(G$3&gt;0,SUM(G31:G33),"")</f>
        <v/>
      </c>
      <c r="H34" s="86" t="str">
        <f t="shared" si="18"/>
        <v/>
      </c>
      <c r="I34" s="86" t="str">
        <f t="shared" si="18"/>
        <v/>
      </c>
      <c r="J34" s="86" t="str">
        <f t="shared" si="18"/>
        <v/>
      </c>
      <c r="K34" s="86" t="str">
        <f>IF(K$3&gt;0,SUM(K31:K33),"")</f>
        <v/>
      </c>
      <c r="L34" s="86" t="str">
        <f t="shared" ref="L34:AR34" si="19">IF(L$3&gt;0,SUM(L31:L33),"")</f>
        <v/>
      </c>
      <c r="M34" s="86" t="str">
        <f t="shared" si="19"/>
        <v/>
      </c>
      <c r="N34" s="86" t="str">
        <f t="shared" si="19"/>
        <v/>
      </c>
      <c r="O34" s="86" t="str">
        <f t="shared" si="19"/>
        <v/>
      </c>
      <c r="P34" s="86" t="str">
        <f t="shared" si="19"/>
        <v/>
      </c>
      <c r="Q34" s="86" t="str">
        <f t="shared" si="19"/>
        <v/>
      </c>
      <c r="R34" s="86" t="str">
        <f t="shared" si="19"/>
        <v/>
      </c>
      <c r="S34" s="86" t="str">
        <f t="shared" si="19"/>
        <v/>
      </c>
      <c r="T34" s="86" t="str">
        <f t="shared" si="19"/>
        <v/>
      </c>
      <c r="U34" s="86" t="str">
        <f t="shared" si="19"/>
        <v/>
      </c>
      <c r="V34" s="86" t="str">
        <f t="shared" si="19"/>
        <v/>
      </c>
      <c r="W34" s="86" t="str">
        <f t="shared" si="19"/>
        <v/>
      </c>
      <c r="X34" s="86" t="str">
        <f t="shared" si="19"/>
        <v/>
      </c>
      <c r="Y34" s="86" t="str">
        <f t="shared" si="19"/>
        <v/>
      </c>
      <c r="Z34" s="86" t="str">
        <f t="shared" si="19"/>
        <v/>
      </c>
      <c r="AA34" s="86" t="str">
        <f t="shared" si="19"/>
        <v/>
      </c>
      <c r="AB34" s="86" t="str">
        <f t="shared" si="19"/>
        <v/>
      </c>
      <c r="AC34" s="86" t="str">
        <f t="shared" si="19"/>
        <v/>
      </c>
      <c r="AD34" s="86" t="str">
        <f t="shared" si="19"/>
        <v/>
      </c>
      <c r="AE34" s="86" t="str">
        <f t="shared" si="19"/>
        <v/>
      </c>
      <c r="AF34" s="86" t="str">
        <f t="shared" si="19"/>
        <v/>
      </c>
      <c r="AG34" s="86" t="str">
        <f t="shared" si="19"/>
        <v/>
      </c>
      <c r="AH34" s="86" t="str">
        <f t="shared" si="19"/>
        <v/>
      </c>
      <c r="AI34" s="86" t="str">
        <f t="shared" si="19"/>
        <v/>
      </c>
      <c r="AJ34" s="86" t="str">
        <f t="shared" si="19"/>
        <v/>
      </c>
      <c r="AK34" s="86" t="str">
        <f t="shared" si="19"/>
        <v/>
      </c>
      <c r="AL34" s="86" t="str">
        <f t="shared" si="19"/>
        <v/>
      </c>
      <c r="AM34" s="86" t="str">
        <f t="shared" si="19"/>
        <v/>
      </c>
      <c r="AN34" s="86" t="str">
        <f t="shared" si="19"/>
        <v/>
      </c>
      <c r="AO34" s="86" t="str">
        <f t="shared" si="19"/>
        <v/>
      </c>
      <c r="AP34" s="86" t="str">
        <f t="shared" si="19"/>
        <v/>
      </c>
      <c r="AQ34" s="86" t="str">
        <f t="shared" si="19"/>
        <v/>
      </c>
      <c r="AR34" s="86" t="str">
        <f t="shared" si="19"/>
        <v/>
      </c>
      <c r="AS34" s="41"/>
    </row>
    <row r="35" spans="1:45" s="3" customFormat="1" x14ac:dyDescent="0.25">
      <c r="C35" s="66"/>
      <c r="D35" s="10"/>
      <c r="E35" s="10"/>
      <c r="F35" s="31"/>
      <c r="G35" s="31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45" s="1" customFormat="1" x14ac:dyDescent="0.25">
      <c r="A36" s="59"/>
      <c r="B36" s="89" t="s">
        <v>35</v>
      </c>
      <c r="C36" s="90" t="s">
        <v>26</v>
      </c>
      <c r="D36" s="59"/>
      <c r="E36" s="61"/>
      <c r="F36" s="91">
        <f>IF(F$3&gt;0,SUM(F28,F34),0)</f>
        <v>0</v>
      </c>
      <c r="G36" s="91">
        <f t="shared" ref="G36:AR36" si="20">IF(G$3&gt;0,SUM(G28,G34),0)</f>
        <v>0</v>
      </c>
      <c r="H36" s="91">
        <f t="shared" si="20"/>
        <v>0</v>
      </c>
      <c r="I36" s="91">
        <f t="shared" si="20"/>
        <v>0</v>
      </c>
      <c r="J36" s="91">
        <f t="shared" si="20"/>
        <v>0</v>
      </c>
      <c r="K36" s="91">
        <f>IF(K$3&gt;0,SUM(K28,K34),0)</f>
        <v>0</v>
      </c>
      <c r="L36" s="91">
        <f t="shared" si="20"/>
        <v>0</v>
      </c>
      <c r="M36" s="91">
        <f t="shared" si="20"/>
        <v>0</v>
      </c>
      <c r="N36" s="91">
        <f t="shared" si="20"/>
        <v>0</v>
      </c>
      <c r="O36" s="91">
        <f t="shared" si="20"/>
        <v>0</v>
      </c>
      <c r="P36" s="91">
        <f t="shared" si="20"/>
        <v>0</v>
      </c>
      <c r="Q36" s="91">
        <f t="shared" si="20"/>
        <v>0</v>
      </c>
      <c r="R36" s="91">
        <f t="shared" si="20"/>
        <v>0</v>
      </c>
      <c r="S36" s="91">
        <f t="shared" si="20"/>
        <v>0</v>
      </c>
      <c r="T36" s="91">
        <f t="shared" si="20"/>
        <v>0</v>
      </c>
      <c r="U36" s="91">
        <f t="shared" si="20"/>
        <v>0</v>
      </c>
      <c r="V36" s="91">
        <f t="shared" si="20"/>
        <v>0</v>
      </c>
      <c r="W36" s="91">
        <f t="shared" si="20"/>
        <v>0</v>
      </c>
      <c r="X36" s="91">
        <f t="shared" si="20"/>
        <v>0</v>
      </c>
      <c r="Y36" s="91">
        <f t="shared" si="20"/>
        <v>0</v>
      </c>
      <c r="Z36" s="91">
        <f t="shared" si="20"/>
        <v>0</v>
      </c>
      <c r="AA36" s="91">
        <f t="shared" si="20"/>
        <v>0</v>
      </c>
      <c r="AB36" s="91">
        <f t="shared" si="20"/>
        <v>0</v>
      </c>
      <c r="AC36" s="91">
        <f t="shared" si="20"/>
        <v>0</v>
      </c>
      <c r="AD36" s="91">
        <f t="shared" si="20"/>
        <v>0</v>
      </c>
      <c r="AE36" s="91">
        <f t="shared" si="20"/>
        <v>0</v>
      </c>
      <c r="AF36" s="91">
        <f t="shared" si="20"/>
        <v>0</v>
      </c>
      <c r="AG36" s="91">
        <f t="shared" si="20"/>
        <v>0</v>
      </c>
      <c r="AH36" s="91">
        <f t="shared" si="20"/>
        <v>0</v>
      </c>
      <c r="AI36" s="91">
        <f t="shared" si="20"/>
        <v>0</v>
      </c>
      <c r="AJ36" s="91">
        <f t="shared" si="20"/>
        <v>0</v>
      </c>
      <c r="AK36" s="91">
        <f t="shared" si="20"/>
        <v>0</v>
      </c>
      <c r="AL36" s="91">
        <f t="shared" si="20"/>
        <v>0</v>
      </c>
      <c r="AM36" s="91">
        <f t="shared" si="20"/>
        <v>0</v>
      </c>
      <c r="AN36" s="91">
        <f t="shared" si="20"/>
        <v>0</v>
      </c>
      <c r="AO36" s="91">
        <f t="shared" si="20"/>
        <v>0</v>
      </c>
      <c r="AP36" s="91">
        <f t="shared" si="20"/>
        <v>0</v>
      </c>
      <c r="AQ36" s="91">
        <f t="shared" si="20"/>
        <v>0</v>
      </c>
      <c r="AR36" s="91">
        <f t="shared" si="20"/>
        <v>0</v>
      </c>
    </row>
    <row r="37" spans="1:45" s="20" customFormat="1" x14ac:dyDescent="0.25">
      <c r="A37" s="92"/>
      <c r="B37" s="93" t="s">
        <v>36</v>
      </c>
      <c r="C37" s="94" t="s">
        <v>37</v>
      </c>
      <c r="D37" s="92"/>
      <c r="E37" s="95"/>
      <c r="F37" s="96" t="str">
        <f>IFERROR(F36/F28,"n/a")</f>
        <v>n/a</v>
      </c>
      <c r="G37" s="96" t="str">
        <f t="shared" ref="G37:AR37" si="21">IFERROR(G36/G28,"n/a")</f>
        <v>n/a</v>
      </c>
      <c r="H37" s="96" t="str">
        <f t="shared" si="21"/>
        <v>n/a</v>
      </c>
      <c r="I37" s="96" t="str">
        <f t="shared" si="21"/>
        <v>n/a</v>
      </c>
      <c r="J37" s="96" t="str">
        <f t="shared" si="21"/>
        <v>n/a</v>
      </c>
      <c r="K37" s="96" t="str">
        <f t="shared" si="21"/>
        <v>n/a</v>
      </c>
      <c r="L37" s="96" t="str">
        <f t="shared" si="21"/>
        <v>n/a</v>
      </c>
      <c r="M37" s="96" t="str">
        <f t="shared" si="21"/>
        <v>n/a</v>
      </c>
      <c r="N37" s="96" t="str">
        <f t="shared" si="21"/>
        <v>n/a</v>
      </c>
      <c r="O37" s="96" t="str">
        <f t="shared" si="21"/>
        <v>n/a</v>
      </c>
      <c r="P37" s="96" t="str">
        <f t="shared" si="21"/>
        <v>n/a</v>
      </c>
      <c r="Q37" s="96" t="str">
        <f t="shared" si="21"/>
        <v>n/a</v>
      </c>
      <c r="R37" s="96" t="str">
        <f t="shared" si="21"/>
        <v>n/a</v>
      </c>
      <c r="S37" s="96" t="str">
        <f t="shared" si="21"/>
        <v>n/a</v>
      </c>
      <c r="T37" s="96" t="str">
        <f t="shared" si="21"/>
        <v>n/a</v>
      </c>
      <c r="U37" s="96" t="str">
        <f t="shared" si="21"/>
        <v>n/a</v>
      </c>
      <c r="V37" s="96" t="str">
        <f t="shared" si="21"/>
        <v>n/a</v>
      </c>
      <c r="W37" s="96" t="str">
        <f t="shared" si="21"/>
        <v>n/a</v>
      </c>
      <c r="X37" s="96" t="str">
        <f t="shared" si="21"/>
        <v>n/a</v>
      </c>
      <c r="Y37" s="96" t="str">
        <f t="shared" si="21"/>
        <v>n/a</v>
      </c>
      <c r="Z37" s="96" t="str">
        <f t="shared" si="21"/>
        <v>n/a</v>
      </c>
      <c r="AA37" s="96" t="str">
        <f t="shared" si="21"/>
        <v>n/a</v>
      </c>
      <c r="AB37" s="96" t="str">
        <f t="shared" si="21"/>
        <v>n/a</v>
      </c>
      <c r="AC37" s="96" t="str">
        <f t="shared" si="21"/>
        <v>n/a</v>
      </c>
      <c r="AD37" s="96" t="str">
        <f t="shared" si="21"/>
        <v>n/a</v>
      </c>
      <c r="AE37" s="96" t="str">
        <f t="shared" si="21"/>
        <v>n/a</v>
      </c>
      <c r="AF37" s="96" t="str">
        <f t="shared" si="21"/>
        <v>n/a</v>
      </c>
      <c r="AG37" s="96" t="str">
        <f t="shared" si="21"/>
        <v>n/a</v>
      </c>
      <c r="AH37" s="96" t="str">
        <f t="shared" si="21"/>
        <v>n/a</v>
      </c>
      <c r="AI37" s="96" t="str">
        <f t="shared" si="21"/>
        <v>n/a</v>
      </c>
      <c r="AJ37" s="96" t="str">
        <f t="shared" si="21"/>
        <v>n/a</v>
      </c>
      <c r="AK37" s="96" t="str">
        <f t="shared" si="21"/>
        <v>n/a</v>
      </c>
      <c r="AL37" s="96" t="str">
        <f t="shared" si="21"/>
        <v>n/a</v>
      </c>
      <c r="AM37" s="96" t="str">
        <f t="shared" si="21"/>
        <v>n/a</v>
      </c>
      <c r="AN37" s="96" t="str">
        <f t="shared" si="21"/>
        <v>n/a</v>
      </c>
      <c r="AO37" s="96" t="str">
        <f t="shared" si="21"/>
        <v>n/a</v>
      </c>
      <c r="AP37" s="96" t="str">
        <f t="shared" si="21"/>
        <v>n/a</v>
      </c>
      <c r="AQ37" s="96" t="str">
        <f t="shared" si="21"/>
        <v>n/a</v>
      </c>
      <c r="AR37" s="96" t="str">
        <f t="shared" si="21"/>
        <v>n/a</v>
      </c>
    </row>
    <row r="38" spans="1:45" s="41" customFormat="1" x14ac:dyDescent="0.25">
      <c r="A38" s="92"/>
      <c r="B38" s="62" t="s">
        <v>38</v>
      </c>
      <c r="C38" s="63" t="s">
        <v>26</v>
      </c>
      <c r="D38" s="233" t="str">
        <f>IF(ROUND(SUM(F38:AR38),1)=ROUND(D49,1),"odpisy v pořádku/D&amp;A is OK","odpisy nesedí/D&amp;A is not OK")</f>
        <v>odpisy v pořádku/D&amp;A is OK</v>
      </c>
      <c r="E38" s="65"/>
      <c r="F38" s="97">
        <f t="shared" ref="F38:AR38" si="22">IF(F3&gt;0,IF(F3&lt;=$D$50,SUM($D$49)/$D$50,0),0)</f>
        <v>0</v>
      </c>
      <c r="G38" s="97">
        <f t="shared" si="22"/>
        <v>0</v>
      </c>
      <c r="H38" s="97">
        <f t="shared" si="22"/>
        <v>0</v>
      </c>
      <c r="I38" s="97">
        <f t="shared" si="22"/>
        <v>0</v>
      </c>
      <c r="J38" s="97">
        <f t="shared" si="22"/>
        <v>0</v>
      </c>
      <c r="K38" s="97">
        <f t="shared" si="22"/>
        <v>0</v>
      </c>
      <c r="L38" s="97">
        <f t="shared" si="22"/>
        <v>0</v>
      </c>
      <c r="M38" s="97">
        <f t="shared" si="22"/>
        <v>0</v>
      </c>
      <c r="N38" s="97">
        <f t="shared" si="22"/>
        <v>0</v>
      </c>
      <c r="O38" s="97">
        <f t="shared" si="22"/>
        <v>0</v>
      </c>
      <c r="P38" s="97">
        <f t="shared" si="22"/>
        <v>0</v>
      </c>
      <c r="Q38" s="97">
        <f t="shared" si="22"/>
        <v>0</v>
      </c>
      <c r="R38" s="97">
        <f t="shared" si="22"/>
        <v>0</v>
      </c>
      <c r="S38" s="97">
        <f t="shared" si="22"/>
        <v>0</v>
      </c>
      <c r="T38" s="97">
        <f t="shared" si="22"/>
        <v>0</v>
      </c>
      <c r="U38" s="97">
        <f t="shared" si="22"/>
        <v>0</v>
      </c>
      <c r="V38" s="97">
        <f t="shared" si="22"/>
        <v>0</v>
      </c>
      <c r="W38" s="97">
        <f t="shared" si="22"/>
        <v>0</v>
      </c>
      <c r="X38" s="97">
        <f t="shared" si="22"/>
        <v>0</v>
      </c>
      <c r="Y38" s="97">
        <f t="shared" si="22"/>
        <v>0</v>
      </c>
      <c r="Z38" s="97">
        <f t="shared" si="22"/>
        <v>0</v>
      </c>
      <c r="AA38" s="97">
        <f t="shared" si="22"/>
        <v>0</v>
      </c>
      <c r="AB38" s="97">
        <f t="shared" si="22"/>
        <v>0</v>
      </c>
      <c r="AC38" s="97">
        <f t="shared" si="22"/>
        <v>0</v>
      </c>
      <c r="AD38" s="97">
        <f t="shared" si="22"/>
        <v>0</v>
      </c>
      <c r="AE38" s="97">
        <f t="shared" si="22"/>
        <v>0</v>
      </c>
      <c r="AF38" s="97">
        <f t="shared" si="22"/>
        <v>0</v>
      </c>
      <c r="AG38" s="97">
        <f t="shared" si="22"/>
        <v>0</v>
      </c>
      <c r="AH38" s="97">
        <f t="shared" si="22"/>
        <v>0</v>
      </c>
      <c r="AI38" s="97">
        <f t="shared" si="22"/>
        <v>0</v>
      </c>
      <c r="AJ38" s="97">
        <f t="shared" si="22"/>
        <v>0</v>
      </c>
      <c r="AK38" s="97">
        <f t="shared" si="22"/>
        <v>0</v>
      </c>
      <c r="AL38" s="97">
        <f t="shared" si="22"/>
        <v>0</v>
      </c>
      <c r="AM38" s="97">
        <f t="shared" si="22"/>
        <v>0</v>
      </c>
      <c r="AN38" s="97">
        <f t="shared" si="22"/>
        <v>0</v>
      </c>
      <c r="AO38" s="97">
        <f t="shared" si="22"/>
        <v>0</v>
      </c>
      <c r="AP38" s="97">
        <f t="shared" si="22"/>
        <v>0</v>
      </c>
      <c r="AQ38" s="97">
        <f t="shared" si="22"/>
        <v>0</v>
      </c>
      <c r="AR38" s="97">
        <f t="shared" si="22"/>
        <v>0</v>
      </c>
    </row>
    <row r="39" spans="1:45" s="1" customFormat="1" x14ac:dyDescent="0.25">
      <c r="A39" s="59"/>
      <c r="B39" s="89" t="s">
        <v>39</v>
      </c>
      <c r="C39" s="90" t="s">
        <v>26</v>
      </c>
      <c r="D39" s="59"/>
      <c r="E39" s="65"/>
      <c r="F39" s="91">
        <f>IF(F$3&gt;0,F36+F38,0)</f>
        <v>0</v>
      </c>
      <c r="G39" s="91">
        <f t="shared" ref="G39:AR39" si="23">IF(G$3&gt;0,G36+G38,0)</f>
        <v>0</v>
      </c>
      <c r="H39" s="91">
        <f t="shared" si="23"/>
        <v>0</v>
      </c>
      <c r="I39" s="91">
        <f t="shared" si="23"/>
        <v>0</v>
      </c>
      <c r="J39" s="91">
        <f t="shared" si="23"/>
        <v>0</v>
      </c>
      <c r="K39" s="91">
        <f t="shared" si="23"/>
        <v>0</v>
      </c>
      <c r="L39" s="91">
        <f t="shared" si="23"/>
        <v>0</v>
      </c>
      <c r="M39" s="91">
        <f t="shared" si="23"/>
        <v>0</v>
      </c>
      <c r="N39" s="91">
        <f t="shared" si="23"/>
        <v>0</v>
      </c>
      <c r="O39" s="91">
        <f t="shared" si="23"/>
        <v>0</v>
      </c>
      <c r="P39" s="91">
        <f t="shared" si="23"/>
        <v>0</v>
      </c>
      <c r="Q39" s="91">
        <f t="shared" si="23"/>
        <v>0</v>
      </c>
      <c r="R39" s="91">
        <f t="shared" si="23"/>
        <v>0</v>
      </c>
      <c r="S39" s="91">
        <f t="shared" si="23"/>
        <v>0</v>
      </c>
      <c r="T39" s="91">
        <f t="shared" si="23"/>
        <v>0</v>
      </c>
      <c r="U39" s="91">
        <f t="shared" si="23"/>
        <v>0</v>
      </c>
      <c r="V39" s="91">
        <f t="shared" si="23"/>
        <v>0</v>
      </c>
      <c r="W39" s="91">
        <f t="shared" si="23"/>
        <v>0</v>
      </c>
      <c r="X39" s="91">
        <f t="shared" si="23"/>
        <v>0</v>
      </c>
      <c r="Y39" s="91">
        <f t="shared" si="23"/>
        <v>0</v>
      </c>
      <c r="Z39" s="91">
        <f t="shared" si="23"/>
        <v>0</v>
      </c>
      <c r="AA39" s="91">
        <f t="shared" si="23"/>
        <v>0</v>
      </c>
      <c r="AB39" s="91">
        <f t="shared" si="23"/>
        <v>0</v>
      </c>
      <c r="AC39" s="91">
        <f t="shared" si="23"/>
        <v>0</v>
      </c>
      <c r="AD39" s="91">
        <f t="shared" si="23"/>
        <v>0</v>
      </c>
      <c r="AE39" s="91">
        <f t="shared" si="23"/>
        <v>0</v>
      </c>
      <c r="AF39" s="91">
        <f t="shared" si="23"/>
        <v>0</v>
      </c>
      <c r="AG39" s="91">
        <f t="shared" si="23"/>
        <v>0</v>
      </c>
      <c r="AH39" s="91">
        <f t="shared" si="23"/>
        <v>0</v>
      </c>
      <c r="AI39" s="91">
        <f t="shared" si="23"/>
        <v>0</v>
      </c>
      <c r="AJ39" s="91">
        <f t="shared" si="23"/>
        <v>0</v>
      </c>
      <c r="AK39" s="91">
        <f t="shared" si="23"/>
        <v>0</v>
      </c>
      <c r="AL39" s="91">
        <f t="shared" si="23"/>
        <v>0</v>
      </c>
      <c r="AM39" s="91">
        <f t="shared" si="23"/>
        <v>0</v>
      </c>
      <c r="AN39" s="91">
        <f t="shared" si="23"/>
        <v>0</v>
      </c>
      <c r="AO39" s="91">
        <f t="shared" si="23"/>
        <v>0</v>
      </c>
      <c r="AP39" s="91">
        <f t="shared" si="23"/>
        <v>0</v>
      </c>
      <c r="AQ39" s="91">
        <f t="shared" si="23"/>
        <v>0</v>
      </c>
      <c r="AR39" s="91">
        <f t="shared" si="23"/>
        <v>0</v>
      </c>
    </row>
    <row r="40" spans="1:45" s="3" customFormat="1" x14ac:dyDescent="0.25">
      <c r="A40" s="59"/>
      <c r="B40" s="41" t="s">
        <v>40</v>
      </c>
      <c r="C40" s="63" t="s">
        <v>26</v>
      </c>
      <c r="D40" s="98">
        <f>'Investment Scenario'!B33</f>
        <v>0</v>
      </c>
      <c r="E40" s="65"/>
      <c r="F40" s="138">
        <f>(SUM('Counterfactual scenario'!$E$34:'Counterfactual scenario'!E34)-SUM('Counterfactual scenario'!$E$35:'Counterfactual scenario'!E35))/1000000</f>
        <v>0</v>
      </c>
      <c r="G40" s="138" t="e">
        <f>(SUM('Counterfactual scenario'!$E$34:'Counterfactual scenario'!F34)-SUM('Counterfactual scenario'!$E$35:'Counterfactual scenario'!F35))/1000000</f>
        <v>#DIV/0!</v>
      </c>
      <c r="H40" s="138" t="e">
        <f>(SUM('Counterfactual scenario'!$E$34:'Counterfactual scenario'!G34)-SUM('Counterfactual scenario'!$E$35:'Counterfactual scenario'!G35))/1000000</f>
        <v>#DIV/0!</v>
      </c>
      <c r="I40" s="138" t="e">
        <f>(SUM('Counterfactual scenario'!$E$34:'Counterfactual scenario'!H34)-SUM('Counterfactual scenario'!$E$35:'Counterfactual scenario'!H35))/1000000</f>
        <v>#DIV/0!</v>
      </c>
      <c r="J40" s="138" t="e">
        <f>(SUM('Counterfactual scenario'!$E$34:'Counterfactual scenario'!I34)-SUM('Counterfactual scenario'!$E$35:'Counterfactual scenario'!I35))/1000000</f>
        <v>#DIV/0!</v>
      </c>
      <c r="K40" s="138" t="e">
        <f>(SUM('Counterfactual scenario'!$E$34:'Counterfactual scenario'!J34)-SUM('Counterfactual scenario'!$E$35:'Counterfactual scenario'!J35))/1000000</f>
        <v>#DIV/0!</v>
      </c>
      <c r="L40" s="138" t="e">
        <f>(SUM('Counterfactual scenario'!$E$34:'Counterfactual scenario'!K34)-SUM('Counterfactual scenario'!$E$35:'Counterfactual scenario'!K35))/1000000</f>
        <v>#DIV/0!</v>
      </c>
      <c r="M40" s="138" t="e">
        <f>(SUM('Counterfactual scenario'!$E$34:'Counterfactual scenario'!L34)-SUM('Counterfactual scenario'!$E$35:'Counterfactual scenario'!L35))/1000000</f>
        <v>#DIV/0!</v>
      </c>
      <c r="N40" s="138" t="e">
        <f>(SUM('Counterfactual scenario'!$E$34:'Counterfactual scenario'!M34)-SUM('Counterfactual scenario'!$E$35:'Counterfactual scenario'!M35))/1000000</f>
        <v>#DIV/0!</v>
      </c>
      <c r="O40" s="138" t="e">
        <f>(SUM('Counterfactual scenario'!$E$34:'Counterfactual scenario'!N34)-SUM('Counterfactual scenario'!$E$35:'Counterfactual scenario'!N35))/1000000</f>
        <v>#DIV/0!</v>
      </c>
      <c r="P40" s="138" t="e">
        <f>(SUM('Counterfactual scenario'!$E$34:'Counterfactual scenario'!O34)-SUM('Counterfactual scenario'!$E$35:'Counterfactual scenario'!O35))/1000000</f>
        <v>#DIV/0!</v>
      </c>
      <c r="Q40" s="138" t="e">
        <f>(SUM('Counterfactual scenario'!$E$34:'Counterfactual scenario'!P34)-SUM('Counterfactual scenario'!$E$35:'Counterfactual scenario'!P35))/1000000</f>
        <v>#DIV/0!</v>
      </c>
      <c r="R40" s="138" t="e">
        <f>(SUM('Counterfactual scenario'!$E$34:'Counterfactual scenario'!Q34)-SUM('Counterfactual scenario'!$E$35:'Counterfactual scenario'!Q35))/1000000</f>
        <v>#DIV/0!</v>
      </c>
      <c r="S40" s="138" t="e">
        <f>(SUM('Counterfactual scenario'!$E$34:'Counterfactual scenario'!R34)-SUM('Counterfactual scenario'!$E$35:'Counterfactual scenario'!R35))/1000000</f>
        <v>#DIV/0!</v>
      </c>
      <c r="T40" s="138" t="e">
        <f>(SUM('Counterfactual scenario'!$E$34:'Counterfactual scenario'!S34)-SUM('Counterfactual scenario'!$E$35:'Counterfactual scenario'!S35))/1000000</f>
        <v>#DIV/0!</v>
      </c>
      <c r="U40" s="138" t="e">
        <f>(SUM('Counterfactual scenario'!$E$34:'Counterfactual scenario'!T34)-SUM('Counterfactual scenario'!$E$35:'Counterfactual scenario'!T35))/1000000</f>
        <v>#DIV/0!</v>
      </c>
      <c r="V40" s="138" t="e">
        <f>(SUM('Counterfactual scenario'!$E$34:'Counterfactual scenario'!U34)-SUM('Counterfactual scenario'!$E$35:'Counterfactual scenario'!U35))/1000000</f>
        <v>#DIV/0!</v>
      </c>
      <c r="W40" s="138" t="e">
        <f>(SUM('Counterfactual scenario'!$E$34:'Counterfactual scenario'!V34)-SUM('Counterfactual scenario'!$E$35:'Counterfactual scenario'!V35))/1000000</f>
        <v>#DIV/0!</v>
      </c>
      <c r="X40" s="138" t="e">
        <f>(SUM('Counterfactual scenario'!$E$34:'Counterfactual scenario'!W34)-SUM('Counterfactual scenario'!$E$35:'Counterfactual scenario'!W35))/1000000</f>
        <v>#DIV/0!</v>
      </c>
      <c r="Y40" s="138" t="e">
        <f>(SUM('Counterfactual scenario'!$E$34:'Counterfactual scenario'!X34)-SUM('Counterfactual scenario'!$E$35:'Counterfactual scenario'!X35))/1000000</f>
        <v>#DIV/0!</v>
      </c>
      <c r="Z40" s="138" t="e">
        <f>(SUM('Counterfactual scenario'!$E$34:'Counterfactual scenario'!Y34)-SUM('Counterfactual scenario'!$E$35:'Counterfactual scenario'!Y35))/1000000</f>
        <v>#DIV/0!</v>
      </c>
      <c r="AA40" s="138" t="e">
        <f>(SUM('Counterfactual scenario'!$E$34:'Counterfactual scenario'!Z34)-SUM('Counterfactual scenario'!$E$35:'Counterfactual scenario'!Z35))/1000000</f>
        <v>#DIV/0!</v>
      </c>
      <c r="AB40" s="138" t="e">
        <f>(SUM('Counterfactual scenario'!$E$34:'Counterfactual scenario'!AA34)-SUM('Counterfactual scenario'!$E$35:'Counterfactual scenario'!AA35))/1000000</f>
        <v>#DIV/0!</v>
      </c>
      <c r="AC40" s="138" t="e">
        <f>(SUM('Counterfactual scenario'!$E$34:'Counterfactual scenario'!AB34)-SUM('Counterfactual scenario'!$E$35:'Counterfactual scenario'!AB35))/1000000</f>
        <v>#DIV/0!</v>
      </c>
      <c r="AD40" s="138" t="e">
        <f>(SUM('Counterfactual scenario'!$E$34:'Counterfactual scenario'!AC34)-SUM('Counterfactual scenario'!$E$35:'Counterfactual scenario'!AC35))/1000000</f>
        <v>#DIV/0!</v>
      </c>
      <c r="AE40" s="138" t="e">
        <f>(SUM('Counterfactual scenario'!$E$34:'Counterfactual scenario'!AD34)-SUM('Counterfactual scenario'!$E$35:'Counterfactual scenario'!AD35))/1000000</f>
        <v>#DIV/0!</v>
      </c>
      <c r="AF40" s="138" t="e">
        <f>(SUM('Counterfactual scenario'!$E$34:'Counterfactual scenario'!AE34)-SUM('Counterfactual scenario'!$E$35:'Counterfactual scenario'!AE35))/1000000</f>
        <v>#DIV/0!</v>
      </c>
      <c r="AG40" s="138" t="e">
        <f>(SUM('Counterfactual scenario'!$E$34:'Counterfactual scenario'!AF34)-SUM('Counterfactual scenario'!$E$35:'Counterfactual scenario'!AF35))/1000000</f>
        <v>#DIV/0!</v>
      </c>
      <c r="AH40" s="138" t="e">
        <f>(SUM('Counterfactual scenario'!$E$34:'Counterfactual scenario'!AG34)-SUM('Counterfactual scenario'!$E$35:'Counterfactual scenario'!AG35))/1000000</f>
        <v>#DIV/0!</v>
      </c>
      <c r="AI40" s="138" t="e">
        <f>(SUM('Counterfactual scenario'!$E$34:'Counterfactual scenario'!AH34)-SUM('Counterfactual scenario'!$E$35:'Counterfactual scenario'!AH35))/1000000</f>
        <v>#DIV/0!</v>
      </c>
      <c r="AJ40" s="138" t="e">
        <f>(SUM('Counterfactual scenario'!$E$34:'Counterfactual scenario'!AI34)-SUM('Counterfactual scenario'!$E$35:'Counterfactual scenario'!AI35))/1000000</f>
        <v>#DIV/0!</v>
      </c>
      <c r="AK40" s="138" t="e">
        <f>(SUM('Counterfactual scenario'!$E$34:'Counterfactual scenario'!AJ34)-SUM('Counterfactual scenario'!$E$35:'Counterfactual scenario'!AJ35))/1000000</f>
        <v>#DIV/0!</v>
      </c>
      <c r="AL40" s="138" t="e">
        <f>(SUM('Counterfactual scenario'!$E$34:'Counterfactual scenario'!AK34)-SUM('Counterfactual scenario'!$E$35:'Counterfactual scenario'!AK35))/1000000</f>
        <v>#DIV/0!</v>
      </c>
      <c r="AM40" s="138" t="e">
        <f>(SUM('Counterfactual scenario'!$E$34:'Counterfactual scenario'!AL34)-SUM('Counterfactual scenario'!$E$35:'Counterfactual scenario'!AL35))/1000000</f>
        <v>#DIV/0!</v>
      </c>
      <c r="AN40" s="138" t="e">
        <f>(SUM('Counterfactual scenario'!$E$34:'Counterfactual scenario'!AM34)-SUM('Counterfactual scenario'!$E$35:'Counterfactual scenario'!AM35))/1000000</f>
        <v>#DIV/0!</v>
      </c>
      <c r="AO40" s="138" t="e">
        <f>(SUM('Counterfactual scenario'!$E$34:'Counterfactual scenario'!AN34)-SUM('Counterfactual scenario'!$E$35:'Counterfactual scenario'!AN35))/1000000</f>
        <v>#DIV/0!</v>
      </c>
      <c r="AP40" s="138" t="e">
        <f>(SUM('Counterfactual scenario'!$E$34:'Counterfactual scenario'!AO34)-SUM('Counterfactual scenario'!$E$35:'Counterfactual scenario'!AO35))/1000000</f>
        <v>#DIV/0!</v>
      </c>
      <c r="AQ40" s="138" t="e">
        <f>(SUM('Counterfactual scenario'!$E$34:'Counterfactual scenario'!AP34)-SUM('Counterfactual scenario'!$E$35:'Counterfactual scenario'!AP35))/1000000</f>
        <v>#DIV/0!</v>
      </c>
      <c r="AR40" s="138" t="e">
        <f>(SUM('Counterfactual scenario'!$E$34:'Counterfactual scenario'!AQ34)-SUM('Counterfactual scenario'!$E$35:'Counterfactual scenario'!AQ35))/1000000</f>
        <v>#DIV/0!</v>
      </c>
    </row>
    <row r="41" spans="1:45" s="3" customFormat="1" x14ac:dyDescent="0.25">
      <c r="A41" s="59"/>
      <c r="B41" s="41" t="s">
        <v>41</v>
      </c>
      <c r="C41" s="94" t="s">
        <v>37</v>
      </c>
      <c r="D41" s="1"/>
      <c r="E41" s="65"/>
      <c r="F41" s="139">
        <f>'Counterfactual scenario'!E33</f>
        <v>0</v>
      </c>
      <c r="G41" s="139">
        <f>'Counterfactual scenario'!F33</f>
        <v>0</v>
      </c>
      <c r="H41" s="139">
        <f>'Counterfactual scenario'!G33</f>
        <v>0</v>
      </c>
      <c r="I41" s="139">
        <f>'Counterfactual scenario'!H33</f>
        <v>0</v>
      </c>
      <c r="J41" s="139">
        <f>'Counterfactual scenario'!I33</f>
        <v>0</v>
      </c>
      <c r="K41" s="139">
        <f>'Counterfactual scenario'!J33</f>
        <v>0</v>
      </c>
      <c r="L41" s="139">
        <f>'Counterfactual scenario'!K33</f>
        <v>0</v>
      </c>
      <c r="M41" s="139">
        <f>'Counterfactual scenario'!L33</f>
        <v>0</v>
      </c>
      <c r="N41" s="139">
        <f>'Counterfactual scenario'!M33</f>
        <v>0</v>
      </c>
      <c r="O41" s="139">
        <f>'Counterfactual scenario'!N33</f>
        <v>0</v>
      </c>
      <c r="P41" s="139">
        <f>'Counterfactual scenario'!O33</f>
        <v>0</v>
      </c>
      <c r="Q41" s="139">
        <f>'Counterfactual scenario'!P33</f>
        <v>0</v>
      </c>
      <c r="R41" s="139">
        <f>'Counterfactual scenario'!Q33</f>
        <v>0</v>
      </c>
      <c r="S41" s="139">
        <f>'Counterfactual scenario'!R33</f>
        <v>0</v>
      </c>
      <c r="T41" s="139">
        <f>'Counterfactual scenario'!S33</f>
        <v>0</v>
      </c>
      <c r="U41" s="139">
        <f>'Counterfactual scenario'!T33</f>
        <v>0</v>
      </c>
      <c r="V41" s="139">
        <f>'Counterfactual scenario'!U33</f>
        <v>0</v>
      </c>
      <c r="W41" s="139">
        <f>'Counterfactual scenario'!V33</f>
        <v>0</v>
      </c>
      <c r="X41" s="139">
        <f>'Counterfactual scenario'!W33</f>
        <v>0</v>
      </c>
      <c r="Y41" s="139">
        <f>'Counterfactual scenario'!X33</f>
        <v>0</v>
      </c>
      <c r="Z41" s="139">
        <f>'Counterfactual scenario'!Y33</f>
        <v>0</v>
      </c>
      <c r="AA41" s="139">
        <f>'Counterfactual scenario'!Z33</f>
        <v>0</v>
      </c>
      <c r="AB41" s="139">
        <f>'Counterfactual scenario'!AA33</f>
        <v>0</v>
      </c>
      <c r="AC41" s="139">
        <f>'Counterfactual scenario'!AB33</f>
        <v>0</v>
      </c>
      <c r="AD41" s="139">
        <f>'Counterfactual scenario'!AC33</f>
        <v>0</v>
      </c>
      <c r="AE41" s="139">
        <f>'Counterfactual scenario'!AD33</f>
        <v>0</v>
      </c>
      <c r="AF41" s="139">
        <f>'Counterfactual scenario'!AE33</f>
        <v>0</v>
      </c>
      <c r="AG41" s="139">
        <f>'Counterfactual scenario'!AF33</f>
        <v>0</v>
      </c>
      <c r="AH41" s="139">
        <f>'Counterfactual scenario'!AG33</f>
        <v>0</v>
      </c>
      <c r="AI41" s="139">
        <f>'Counterfactual scenario'!AH33</f>
        <v>0</v>
      </c>
      <c r="AJ41" s="139">
        <f>'Counterfactual scenario'!AI33</f>
        <v>0</v>
      </c>
      <c r="AK41" s="139">
        <f>'Counterfactual scenario'!AJ33</f>
        <v>0</v>
      </c>
      <c r="AL41" s="139">
        <f>'Counterfactual scenario'!AK33</f>
        <v>0</v>
      </c>
      <c r="AM41" s="139">
        <f>'Counterfactual scenario'!AL33</f>
        <v>0</v>
      </c>
      <c r="AN41" s="139">
        <f>'Counterfactual scenario'!AM33</f>
        <v>0</v>
      </c>
      <c r="AO41" s="139">
        <f>'Counterfactual scenario'!AN33</f>
        <v>0</v>
      </c>
      <c r="AP41" s="139">
        <f>'Counterfactual scenario'!AO33</f>
        <v>0</v>
      </c>
      <c r="AQ41" s="139">
        <f>'Counterfactual scenario'!AP33</f>
        <v>0</v>
      </c>
      <c r="AR41" s="139">
        <f>'Counterfactual scenario'!AQ33</f>
        <v>0</v>
      </c>
    </row>
    <row r="42" spans="1:45" s="1" customFormat="1" x14ac:dyDescent="0.25">
      <c r="A42" s="59"/>
      <c r="B42" s="62" t="s">
        <v>42</v>
      </c>
      <c r="C42" s="63" t="s">
        <v>26</v>
      </c>
      <c r="D42" s="59"/>
      <c r="E42" s="65"/>
      <c r="F42" s="97">
        <f>-F41*F40</f>
        <v>0</v>
      </c>
      <c r="G42" s="97" t="e">
        <f t="shared" ref="G42:AR42" si="24">-G41*G40</f>
        <v>#DIV/0!</v>
      </c>
      <c r="H42" s="97" t="e">
        <f t="shared" si="24"/>
        <v>#DIV/0!</v>
      </c>
      <c r="I42" s="97" t="e">
        <f t="shared" si="24"/>
        <v>#DIV/0!</v>
      </c>
      <c r="J42" s="97" t="e">
        <f t="shared" si="24"/>
        <v>#DIV/0!</v>
      </c>
      <c r="K42" s="97" t="e">
        <f t="shared" si="24"/>
        <v>#DIV/0!</v>
      </c>
      <c r="L42" s="97" t="e">
        <f t="shared" si="24"/>
        <v>#DIV/0!</v>
      </c>
      <c r="M42" s="97" t="e">
        <f t="shared" si="24"/>
        <v>#DIV/0!</v>
      </c>
      <c r="N42" s="97" t="e">
        <f t="shared" si="24"/>
        <v>#DIV/0!</v>
      </c>
      <c r="O42" s="97" t="e">
        <f t="shared" si="24"/>
        <v>#DIV/0!</v>
      </c>
      <c r="P42" s="97" t="e">
        <f t="shared" si="24"/>
        <v>#DIV/0!</v>
      </c>
      <c r="Q42" s="97" t="e">
        <f t="shared" si="24"/>
        <v>#DIV/0!</v>
      </c>
      <c r="R42" s="97" t="e">
        <f t="shared" si="24"/>
        <v>#DIV/0!</v>
      </c>
      <c r="S42" s="97" t="e">
        <f t="shared" si="24"/>
        <v>#DIV/0!</v>
      </c>
      <c r="T42" s="97" t="e">
        <f t="shared" si="24"/>
        <v>#DIV/0!</v>
      </c>
      <c r="U42" s="97" t="e">
        <f t="shared" si="24"/>
        <v>#DIV/0!</v>
      </c>
      <c r="V42" s="97" t="e">
        <f t="shared" si="24"/>
        <v>#DIV/0!</v>
      </c>
      <c r="W42" s="97" t="e">
        <f t="shared" si="24"/>
        <v>#DIV/0!</v>
      </c>
      <c r="X42" s="97" t="e">
        <f t="shared" si="24"/>
        <v>#DIV/0!</v>
      </c>
      <c r="Y42" s="97" t="e">
        <f t="shared" si="24"/>
        <v>#DIV/0!</v>
      </c>
      <c r="Z42" s="97" t="e">
        <f t="shared" si="24"/>
        <v>#DIV/0!</v>
      </c>
      <c r="AA42" s="97" t="e">
        <f t="shared" si="24"/>
        <v>#DIV/0!</v>
      </c>
      <c r="AB42" s="97" t="e">
        <f t="shared" si="24"/>
        <v>#DIV/0!</v>
      </c>
      <c r="AC42" s="97" t="e">
        <f t="shared" si="24"/>
        <v>#DIV/0!</v>
      </c>
      <c r="AD42" s="97" t="e">
        <f t="shared" si="24"/>
        <v>#DIV/0!</v>
      </c>
      <c r="AE42" s="97" t="e">
        <f t="shared" si="24"/>
        <v>#DIV/0!</v>
      </c>
      <c r="AF42" s="97" t="e">
        <f t="shared" si="24"/>
        <v>#DIV/0!</v>
      </c>
      <c r="AG42" s="97" t="e">
        <f t="shared" si="24"/>
        <v>#DIV/0!</v>
      </c>
      <c r="AH42" s="97" t="e">
        <f t="shared" si="24"/>
        <v>#DIV/0!</v>
      </c>
      <c r="AI42" s="97" t="e">
        <f t="shared" si="24"/>
        <v>#DIV/0!</v>
      </c>
      <c r="AJ42" s="97" t="e">
        <f t="shared" si="24"/>
        <v>#DIV/0!</v>
      </c>
      <c r="AK42" s="97" t="e">
        <f t="shared" si="24"/>
        <v>#DIV/0!</v>
      </c>
      <c r="AL42" s="97" t="e">
        <f t="shared" si="24"/>
        <v>#DIV/0!</v>
      </c>
      <c r="AM42" s="97" t="e">
        <f t="shared" si="24"/>
        <v>#DIV/0!</v>
      </c>
      <c r="AN42" s="97" t="e">
        <f t="shared" si="24"/>
        <v>#DIV/0!</v>
      </c>
      <c r="AO42" s="97" t="e">
        <f t="shared" si="24"/>
        <v>#DIV/0!</v>
      </c>
      <c r="AP42" s="97" t="e">
        <f t="shared" si="24"/>
        <v>#DIV/0!</v>
      </c>
      <c r="AQ42" s="97" t="e">
        <f t="shared" si="24"/>
        <v>#DIV/0!</v>
      </c>
      <c r="AR42" s="97" t="e">
        <f t="shared" si="24"/>
        <v>#DIV/0!</v>
      </c>
    </row>
    <row r="43" spans="1:45" s="1" customFormat="1" x14ac:dyDescent="0.25">
      <c r="A43" s="59"/>
      <c r="B43" s="89" t="s">
        <v>43</v>
      </c>
      <c r="C43" s="90" t="s">
        <v>26</v>
      </c>
      <c r="D43" s="59"/>
      <c r="E43" s="65"/>
      <c r="F43" s="91">
        <f>+F39+F42</f>
        <v>0</v>
      </c>
      <c r="G43" s="91" t="e">
        <f t="shared" ref="G43:AR43" si="25">+G39+G42</f>
        <v>#DIV/0!</v>
      </c>
      <c r="H43" s="91" t="e">
        <f t="shared" si="25"/>
        <v>#DIV/0!</v>
      </c>
      <c r="I43" s="91" t="e">
        <f t="shared" si="25"/>
        <v>#DIV/0!</v>
      </c>
      <c r="J43" s="91" t="e">
        <f t="shared" si="25"/>
        <v>#DIV/0!</v>
      </c>
      <c r="K43" s="91" t="e">
        <f t="shared" si="25"/>
        <v>#DIV/0!</v>
      </c>
      <c r="L43" s="91" t="e">
        <f t="shared" si="25"/>
        <v>#DIV/0!</v>
      </c>
      <c r="M43" s="91" t="e">
        <f t="shared" si="25"/>
        <v>#DIV/0!</v>
      </c>
      <c r="N43" s="91" t="e">
        <f t="shared" si="25"/>
        <v>#DIV/0!</v>
      </c>
      <c r="O43" s="91" t="e">
        <f t="shared" si="25"/>
        <v>#DIV/0!</v>
      </c>
      <c r="P43" s="91" t="e">
        <f t="shared" si="25"/>
        <v>#DIV/0!</v>
      </c>
      <c r="Q43" s="91" t="e">
        <f t="shared" si="25"/>
        <v>#DIV/0!</v>
      </c>
      <c r="R43" s="91" t="e">
        <f t="shared" si="25"/>
        <v>#DIV/0!</v>
      </c>
      <c r="S43" s="91" t="e">
        <f t="shared" si="25"/>
        <v>#DIV/0!</v>
      </c>
      <c r="T43" s="91" t="e">
        <f t="shared" si="25"/>
        <v>#DIV/0!</v>
      </c>
      <c r="U43" s="91" t="e">
        <f t="shared" si="25"/>
        <v>#DIV/0!</v>
      </c>
      <c r="V43" s="91" t="e">
        <f t="shared" si="25"/>
        <v>#DIV/0!</v>
      </c>
      <c r="W43" s="91" t="e">
        <f t="shared" si="25"/>
        <v>#DIV/0!</v>
      </c>
      <c r="X43" s="91" t="e">
        <f t="shared" si="25"/>
        <v>#DIV/0!</v>
      </c>
      <c r="Y43" s="91" t="e">
        <f t="shared" si="25"/>
        <v>#DIV/0!</v>
      </c>
      <c r="Z43" s="91" t="e">
        <f t="shared" si="25"/>
        <v>#DIV/0!</v>
      </c>
      <c r="AA43" s="91" t="e">
        <f t="shared" si="25"/>
        <v>#DIV/0!</v>
      </c>
      <c r="AB43" s="91" t="e">
        <f t="shared" si="25"/>
        <v>#DIV/0!</v>
      </c>
      <c r="AC43" s="91" t="e">
        <f t="shared" si="25"/>
        <v>#DIV/0!</v>
      </c>
      <c r="AD43" s="91" t="e">
        <f t="shared" si="25"/>
        <v>#DIV/0!</v>
      </c>
      <c r="AE43" s="91" t="e">
        <f t="shared" si="25"/>
        <v>#DIV/0!</v>
      </c>
      <c r="AF43" s="91" t="e">
        <f t="shared" si="25"/>
        <v>#DIV/0!</v>
      </c>
      <c r="AG43" s="91" t="e">
        <f t="shared" si="25"/>
        <v>#DIV/0!</v>
      </c>
      <c r="AH43" s="91" t="e">
        <f t="shared" si="25"/>
        <v>#DIV/0!</v>
      </c>
      <c r="AI43" s="91" t="e">
        <f t="shared" si="25"/>
        <v>#DIV/0!</v>
      </c>
      <c r="AJ43" s="91" t="e">
        <f t="shared" si="25"/>
        <v>#DIV/0!</v>
      </c>
      <c r="AK43" s="91" t="e">
        <f t="shared" si="25"/>
        <v>#DIV/0!</v>
      </c>
      <c r="AL43" s="91" t="e">
        <f t="shared" si="25"/>
        <v>#DIV/0!</v>
      </c>
      <c r="AM43" s="91" t="e">
        <f t="shared" si="25"/>
        <v>#DIV/0!</v>
      </c>
      <c r="AN43" s="91" t="e">
        <f t="shared" si="25"/>
        <v>#DIV/0!</v>
      </c>
      <c r="AO43" s="91" t="e">
        <f t="shared" si="25"/>
        <v>#DIV/0!</v>
      </c>
      <c r="AP43" s="91" t="e">
        <f t="shared" si="25"/>
        <v>#DIV/0!</v>
      </c>
      <c r="AQ43" s="91" t="e">
        <f t="shared" si="25"/>
        <v>#DIV/0!</v>
      </c>
      <c r="AR43" s="91" t="e">
        <f t="shared" si="25"/>
        <v>#DIV/0!</v>
      </c>
    </row>
    <row r="44" spans="1:45" s="3" customFormat="1" x14ac:dyDescent="0.25">
      <c r="A44" s="59"/>
      <c r="B44" s="3" t="s">
        <v>44</v>
      </c>
      <c r="C44" s="66" t="s">
        <v>26</v>
      </c>
      <c r="D44" s="98">
        <f>'Investment Scenario'!B17</f>
        <v>0.19</v>
      </c>
      <c r="E44" s="65"/>
      <c r="F44" s="97">
        <f>MIN(-F43*$D$44,0)</f>
        <v>0</v>
      </c>
      <c r="G44" s="97" t="e">
        <f t="shared" ref="G44:AR44" si="26">MIN(-G43*$D$44,0)</f>
        <v>#DIV/0!</v>
      </c>
      <c r="H44" s="97" t="e">
        <f t="shared" si="26"/>
        <v>#DIV/0!</v>
      </c>
      <c r="I44" s="97" t="e">
        <f t="shared" si="26"/>
        <v>#DIV/0!</v>
      </c>
      <c r="J44" s="97" t="e">
        <f t="shared" si="26"/>
        <v>#DIV/0!</v>
      </c>
      <c r="K44" s="97" t="e">
        <f t="shared" si="26"/>
        <v>#DIV/0!</v>
      </c>
      <c r="L44" s="97" t="e">
        <f t="shared" si="26"/>
        <v>#DIV/0!</v>
      </c>
      <c r="M44" s="97" t="e">
        <f t="shared" si="26"/>
        <v>#DIV/0!</v>
      </c>
      <c r="N44" s="97" t="e">
        <f t="shared" si="26"/>
        <v>#DIV/0!</v>
      </c>
      <c r="O44" s="97" t="e">
        <f t="shared" si="26"/>
        <v>#DIV/0!</v>
      </c>
      <c r="P44" s="97" t="e">
        <f t="shared" si="26"/>
        <v>#DIV/0!</v>
      </c>
      <c r="Q44" s="97" t="e">
        <f t="shared" si="26"/>
        <v>#DIV/0!</v>
      </c>
      <c r="R44" s="97" t="e">
        <f t="shared" si="26"/>
        <v>#DIV/0!</v>
      </c>
      <c r="S44" s="97" t="e">
        <f t="shared" si="26"/>
        <v>#DIV/0!</v>
      </c>
      <c r="T44" s="97" t="e">
        <f t="shared" si="26"/>
        <v>#DIV/0!</v>
      </c>
      <c r="U44" s="97" t="e">
        <f t="shared" si="26"/>
        <v>#DIV/0!</v>
      </c>
      <c r="V44" s="97" t="e">
        <f t="shared" si="26"/>
        <v>#DIV/0!</v>
      </c>
      <c r="W44" s="97" t="e">
        <f t="shared" si="26"/>
        <v>#DIV/0!</v>
      </c>
      <c r="X44" s="97" t="e">
        <f t="shared" si="26"/>
        <v>#DIV/0!</v>
      </c>
      <c r="Y44" s="97" t="e">
        <f t="shared" si="26"/>
        <v>#DIV/0!</v>
      </c>
      <c r="Z44" s="97" t="e">
        <f t="shared" si="26"/>
        <v>#DIV/0!</v>
      </c>
      <c r="AA44" s="97" t="e">
        <f t="shared" si="26"/>
        <v>#DIV/0!</v>
      </c>
      <c r="AB44" s="97" t="e">
        <f t="shared" si="26"/>
        <v>#DIV/0!</v>
      </c>
      <c r="AC44" s="97" t="e">
        <f t="shared" si="26"/>
        <v>#DIV/0!</v>
      </c>
      <c r="AD44" s="97" t="e">
        <f t="shared" si="26"/>
        <v>#DIV/0!</v>
      </c>
      <c r="AE44" s="97" t="e">
        <f t="shared" si="26"/>
        <v>#DIV/0!</v>
      </c>
      <c r="AF44" s="97" t="e">
        <f t="shared" si="26"/>
        <v>#DIV/0!</v>
      </c>
      <c r="AG44" s="97" t="e">
        <f t="shared" si="26"/>
        <v>#DIV/0!</v>
      </c>
      <c r="AH44" s="97" t="e">
        <f t="shared" si="26"/>
        <v>#DIV/0!</v>
      </c>
      <c r="AI44" s="97" t="e">
        <f t="shared" si="26"/>
        <v>#DIV/0!</v>
      </c>
      <c r="AJ44" s="97" t="e">
        <f t="shared" si="26"/>
        <v>#DIV/0!</v>
      </c>
      <c r="AK44" s="97" t="e">
        <f t="shared" si="26"/>
        <v>#DIV/0!</v>
      </c>
      <c r="AL44" s="97" t="e">
        <f t="shared" si="26"/>
        <v>#DIV/0!</v>
      </c>
      <c r="AM44" s="97" t="e">
        <f t="shared" si="26"/>
        <v>#DIV/0!</v>
      </c>
      <c r="AN44" s="97" t="e">
        <f t="shared" si="26"/>
        <v>#DIV/0!</v>
      </c>
      <c r="AO44" s="97" t="e">
        <f t="shared" si="26"/>
        <v>#DIV/0!</v>
      </c>
      <c r="AP44" s="97" t="e">
        <f t="shared" si="26"/>
        <v>#DIV/0!</v>
      </c>
      <c r="AQ44" s="97" t="e">
        <f t="shared" si="26"/>
        <v>#DIV/0!</v>
      </c>
      <c r="AR44" s="97" t="e">
        <f t="shared" si="26"/>
        <v>#DIV/0!</v>
      </c>
    </row>
    <row r="45" spans="1:45" s="1" customFormat="1" x14ac:dyDescent="0.25">
      <c r="A45" s="59"/>
      <c r="B45" s="89" t="s">
        <v>45</v>
      </c>
      <c r="C45" s="90" t="s">
        <v>26</v>
      </c>
      <c r="D45" s="59"/>
      <c r="E45" s="65"/>
      <c r="F45" s="91">
        <f>SUM(F43:F44)</f>
        <v>0</v>
      </c>
      <c r="G45" s="91" t="e">
        <f t="shared" ref="G45:AR45" si="27">SUM(G43:G44)</f>
        <v>#DIV/0!</v>
      </c>
      <c r="H45" s="91" t="e">
        <f t="shared" si="27"/>
        <v>#DIV/0!</v>
      </c>
      <c r="I45" s="91" t="e">
        <f t="shared" si="27"/>
        <v>#DIV/0!</v>
      </c>
      <c r="J45" s="91" t="e">
        <f t="shared" si="27"/>
        <v>#DIV/0!</v>
      </c>
      <c r="K45" s="91" t="e">
        <f t="shared" si="27"/>
        <v>#DIV/0!</v>
      </c>
      <c r="L45" s="91" t="e">
        <f t="shared" si="27"/>
        <v>#DIV/0!</v>
      </c>
      <c r="M45" s="91" t="e">
        <f t="shared" si="27"/>
        <v>#DIV/0!</v>
      </c>
      <c r="N45" s="91" t="e">
        <f t="shared" si="27"/>
        <v>#DIV/0!</v>
      </c>
      <c r="O45" s="91" t="e">
        <f t="shared" si="27"/>
        <v>#DIV/0!</v>
      </c>
      <c r="P45" s="91" t="e">
        <f t="shared" si="27"/>
        <v>#DIV/0!</v>
      </c>
      <c r="Q45" s="91" t="e">
        <f t="shared" si="27"/>
        <v>#DIV/0!</v>
      </c>
      <c r="R45" s="91" t="e">
        <f t="shared" si="27"/>
        <v>#DIV/0!</v>
      </c>
      <c r="S45" s="91" t="e">
        <f t="shared" si="27"/>
        <v>#DIV/0!</v>
      </c>
      <c r="T45" s="91" t="e">
        <f t="shared" si="27"/>
        <v>#DIV/0!</v>
      </c>
      <c r="U45" s="91" t="e">
        <f t="shared" si="27"/>
        <v>#DIV/0!</v>
      </c>
      <c r="V45" s="91" t="e">
        <f t="shared" si="27"/>
        <v>#DIV/0!</v>
      </c>
      <c r="W45" s="91" t="e">
        <f t="shared" si="27"/>
        <v>#DIV/0!</v>
      </c>
      <c r="X45" s="91" t="e">
        <f t="shared" si="27"/>
        <v>#DIV/0!</v>
      </c>
      <c r="Y45" s="91" t="e">
        <f t="shared" si="27"/>
        <v>#DIV/0!</v>
      </c>
      <c r="Z45" s="91" t="e">
        <f t="shared" si="27"/>
        <v>#DIV/0!</v>
      </c>
      <c r="AA45" s="91" t="e">
        <f t="shared" si="27"/>
        <v>#DIV/0!</v>
      </c>
      <c r="AB45" s="91" t="e">
        <f t="shared" si="27"/>
        <v>#DIV/0!</v>
      </c>
      <c r="AC45" s="91" t="e">
        <f t="shared" si="27"/>
        <v>#DIV/0!</v>
      </c>
      <c r="AD45" s="91" t="e">
        <f t="shared" si="27"/>
        <v>#DIV/0!</v>
      </c>
      <c r="AE45" s="91" t="e">
        <f t="shared" si="27"/>
        <v>#DIV/0!</v>
      </c>
      <c r="AF45" s="91" t="e">
        <f t="shared" si="27"/>
        <v>#DIV/0!</v>
      </c>
      <c r="AG45" s="91" t="e">
        <f t="shared" si="27"/>
        <v>#DIV/0!</v>
      </c>
      <c r="AH45" s="91" t="e">
        <f t="shared" si="27"/>
        <v>#DIV/0!</v>
      </c>
      <c r="AI45" s="91" t="e">
        <f t="shared" si="27"/>
        <v>#DIV/0!</v>
      </c>
      <c r="AJ45" s="91" t="e">
        <f t="shared" si="27"/>
        <v>#DIV/0!</v>
      </c>
      <c r="AK45" s="91" t="e">
        <f t="shared" si="27"/>
        <v>#DIV/0!</v>
      </c>
      <c r="AL45" s="91" t="e">
        <f t="shared" si="27"/>
        <v>#DIV/0!</v>
      </c>
      <c r="AM45" s="91" t="e">
        <f t="shared" si="27"/>
        <v>#DIV/0!</v>
      </c>
      <c r="AN45" s="91" t="e">
        <f t="shared" si="27"/>
        <v>#DIV/0!</v>
      </c>
      <c r="AO45" s="91" t="e">
        <f t="shared" si="27"/>
        <v>#DIV/0!</v>
      </c>
      <c r="AP45" s="91" t="e">
        <f t="shared" si="27"/>
        <v>#DIV/0!</v>
      </c>
      <c r="AQ45" s="91" t="e">
        <f t="shared" si="27"/>
        <v>#DIV/0!</v>
      </c>
      <c r="AR45" s="91" t="e">
        <f t="shared" si="27"/>
        <v>#DIV/0!</v>
      </c>
    </row>
    <row r="46" spans="1:45" s="3" customFormat="1" x14ac:dyDescent="0.25">
      <c r="C46" s="66"/>
      <c r="E46" s="65"/>
      <c r="F46" s="30"/>
      <c r="G46" s="31"/>
      <c r="H46" s="31"/>
      <c r="I46" s="31"/>
      <c r="J46" s="31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45" s="3" customFormat="1" x14ac:dyDescent="0.25">
      <c r="A47" s="1" t="s">
        <v>46</v>
      </c>
      <c r="C47" s="99"/>
      <c r="E47" s="65"/>
      <c r="F47" s="30"/>
      <c r="G47" s="31"/>
      <c r="H47" s="31"/>
      <c r="I47" s="31"/>
      <c r="J47" s="31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45" s="1" customFormat="1" x14ac:dyDescent="0.25">
      <c r="A48" s="59"/>
      <c r="B48" s="62" t="s">
        <v>35</v>
      </c>
      <c r="C48" s="63" t="s">
        <v>26</v>
      </c>
      <c r="D48" s="59"/>
      <c r="E48" s="65"/>
      <c r="F48" s="97">
        <f>F36</f>
        <v>0</v>
      </c>
      <c r="G48" s="97">
        <f t="shared" ref="G48:AR48" si="28">G36</f>
        <v>0</v>
      </c>
      <c r="H48" s="97">
        <f t="shared" si="28"/>
        <v>0</v>
      </c>
      <c r="I48" s="97">
        <f t="shared" si="28"/>
        <v>0</v>
      </c>
      <c r="J48" s="97">
        <f t="shared" si="28"/>
        <v>0</v>
      </c>
      <c r="K48" s="97">
        <f t="shared" si="28"/>
        <v>0</v>
      </c>
      <c r="L48" s="97">
        <f t="shared" si="28"/>
        <v>0</v>
      </c>
      <c r="M48" s="97">
        <f t="shared" si="28"/>
        <v>0</v>
      </c>
      <c r="N48" s="97">
        <f t="shared" si="28"/>
        <v>0</v>
      </c>
      <c r="O48" s="97">
        <f t="shared" si="28"/>
        <v>0</v>
      </c>
      <c r="P48" s="97">
        <f t="shared" si="28"/>
        <v>0</v>
      </c>
      <c r="Q48" s="97">
        <f t="shared" si="28"/>
        <v>0</v>
      </c>
      <c r="R48" s="97">
        <f t="shared" si="28"/>
        <v>0</v>
      </c>
      <c r="S48" s="97">
        <f t="shared" si="28"/>
        <v>0</v>
      </c>
      <c r="T48" s="97">
        <f t="shared" si="28"/>
        <v>0</v>
      </c>
      <c r="U48" s="97">
        <f t="shared" si="28"/>
        <v>0</v>
      </c>
      <c r="V48" s="97">
        <f t="shared" si="28"/>
        <v>0</v>
      </c>
      <c r="W48" s="97">
        <f t="shared" si="28"/>
        <v>0</v>
      </c>
      <c r="X48" s="97">
        <f t="shared" si="28"/>
        <v>0</v>
      </c>
      <c r="Y48" s="97">
        <f t="shared" si="28"/>
        <v>0</v>
      </c>
      <c r="Z48" s="97">
        <f t="shared" si="28"/>
        <v>0</v>
      </c>
      <c r="AA48" s="97">
        <f t="shared" si="28"/>
        <v>0</v>
      </c>
      <c r="AB48" s="97">
        <f t="shared" si="28"/>
        <v>0</v>
      </c>
      <c r="AC48" s="97">
        <f t="shared" si="28"/>
        <v>0</v>
      </c>
      <c r="AD48" s="97">
        <f t="shared" si="28"/>
        <v>0</v>
      </c>
      <c r="AE48" s="97">
        <f t="shared" si="28"/>
        <v>0</v>
      </c>
      <c r="AF48" s="97">
        <f t="shared" si="28"/>
        <v>0</v>
      </c>
      <c r="AG48" s="97">
        <f t="shared" si="28"/>
        <v>0</v>
      </c>
      <c r="AH48" s="97">
        <f t="shared" si="28"/>
        <v>0</v>
      </c>
      <c r="AI48" s="97">
        <f t="shared" si="28"/>
        <v>0</v>
      </c>
      <c r="AJ48" s="97">
        <f t="shared" si="28"/>
        <v>0</v>
      </c>
      <c r="AK48" s="97">
        <f t="shared" si="28"/>
        <v>0</v>
      </c>
      <c r="AL48" s="97">
        <f t="shared" si="28"/>
        <v>0</v>
      </c>
      <c r="AM48" s="97">
        <f t="shared" si="28"/>
        <v>0</v>
      </c>
      <c r="AN48" s="97">
        <f t="shared" si="28"/>
        <v>0</v>
      </c>
      <c r="AO48" s="97">
        <f t="shared" si="28"/>
        <v>0</v>
      </c>
      <c r="AP48" s="97">
        <f t="shared" si="28"/>
        <v>0</v>
      </c>
      <c r="AQ48" s="97">
        <f t="shared" si="28"/>
        <v>0</v>
      </c>
      <c r="AR48" s="97">
        <f t="shared" si="28"/>
        <v>0</v>
      </c>
    </row>
    <row r="49" spans="2:44" s="3" customFormat="1" x14ac:dyDescent="0.25">
      <c r="B49" s="3" t="s">
        <v>48</v>
      </c>
      <c r="C49" s="94" t="s">
        <v>26</v>
      </c>
      <c r="D49" s="91">
        <f>SUM(F49:AR49)</f>
        <v>0</v>
      </c>
      <c r="E49" s="65"/>
      <c r="F49" s="140">
        <f>-'Counterfactual scenario'!E43/1000000</f>
        <v>0</v>
      </c>
      <c r="G49" s="140">
        <f>-'Counterfactual scenario'!F43/1000000</f>
        <v>0</v>
      </c>
      <c r="H49" s="140">
        <f>-'Counterfactual scenario'!G43/1000000</f>
        <v>0</v>
      </c>
      <c r="I49" s="140">
        <f>-'Counterfactual scenario'!H43/1000000</f>
        <v>0</v>
      </c>
      <c r="J49" s="140">
        <f>-'Counterfactual scenario'!I43/1000000</f>
        <v>0</v>
      </c>
      <c r="K49" s="140">
        <f>-'Counterfactual scenario'!J43/1000000</f>
        <v>0</v>
      </c>
      <c r="L49" s="140">
        <f>-'Counterfactual scenario'!K43/1000000</f>
        <v>0</v>
      </c>
      <c r="M49" s="140">
        <f>-'Counterfactual scenario'!L43/1000000</f>
        <v>0</v>
      </c>
      <c r="N49" s="140">
        <f>-'Counterfactual scenario'!M43/1000000</f>
        <v>0</v>
      </c>
      <c r="O49" s="140">
        <f>-'Counterfactual scenario'!N43/1000000</f>
        <v>0</v>
      </c>
      <c r="P49" s="140">
        <f>-'Counterfactual scenario'!O43/1000000</f>
        <v>0</v>
      </c>
      <c r="Q49" s="140">
        <f>-'Counterfactual scenario'!P43/1000000</f>
        <v>0</v>
      </c>
      <c r="R49" s="140">
        <f>-'Counterfactual scenario'!Q43/1000000</f>
        <v>0</v>
      </c>
      <c r="S49" s="140">
        <f>-'Counterfactual scenario'!R43/1000000</f>
        <v>0</v>
      </c>
      <c r="T49" s="140">
        <f>-'Counterfactual scenario'!S43/1000000</f>
        <v>0</v>
      </c>
      <c r="U49" s="140">
        <f>-'Counterfactual scenario'!T43/1000000</f>
        <v>0</v>
      </c>
      <c r="V49" s="140">
        <f>-'Counterfactual scenario'!U43/1000000</f>
        <v>0</v>
      </c>
      <c r="W49" s="140">
        <f>-'Counterfactual scenario'!V43/1000000</f>
        <v>0</v>
      </c>
      <c r="X49" s="140">
        <f>-'Counterfactual scenario'!W43/1000000</f>
        <v>0</v>
      </c>
      <c r="Y49" s="140">
        <f>-'Counterfactual scenario'!X43/1000000</f>
        <v>0</v>
      </c>
      <c r="Z49" s="140">
        <f>-'Counterfactual scenario'!Y43/1000000</f>
        <v>0</v>
      </c>
      <c r="AA49" s="140">
        <f>-'Counterfactual scenario'!Z43/1000000</f>
        <v>0</v>
      </c>
      <c r="AB49" s="140">
        <f>-'Counterfactual scenario'!AA43/1000000</f>
        <v>0</v>
      </c>
      <c r="AC49" s="140">
        <f>-'Counterfactual scenario'!AB43/1000000</f>
        <v>0</v>
      </c>
      <c r="AD49" s="140">
        <f>-'Counterfactual scenario'!AC43/1000000</f>
        <v>0</v>
      </c>
      <c r="AE49" s="140">
        <f>-'Counterfactual scenario'!AD43/1000000</f>
        <v>0</v>
      </c>
      <c r="AF49" s="140">
        <f>-'Counterfactual scenario'!AE43/1000000</f>
        <v>0</v>
      </c>
      <c r="AG49" s="140">
        <f>-'Counterfactual scenario'!AF43/1000000</f>
        <v>0</v>
      </c>
      <c r="AH49" s="140">
        <f>-'Counterfactual scenario'!AG43/1000000</f>
        <v>0</v>
      </c>
      <c r="AI49" s="140">
        <f>-'Counterfactual scenario'!AH43/1000000</f>
        <v>0</v>
      </c>
      <c r="AJ49" s="140">
        <f>-'Counterfactual scenario'!AI43/1000000</f>
        <v>0</v>
      </c>
      <c r="AK49" s="140">
        <f>-'Counterfactual scenario'!AJ43/1000000</f>
        <v>0</v>
      </c>
      <c r="AL49" s="140">
        <f>-'Counterfactual scenario'!AK43/1000000</f>
        <v>0</v>
      </c>
      <c r="AM49" s="140">
        <f>-'Counterfactual scenario'!AL43/1000000</f>
        <v>0</v>
      </c>
      <c r="AN49" s="140">
        <f>-'Counterfactual scenario'!AM43/1000000</f>
        <v>0</v>
      </c>
      <c r="AO49" s="140">
        <f>-'Counterfactual scenario'!AN43/1000000</f>
        <v>0</v>
      </c>
      <c r="AP49" s="140">
        <f>-'Counterfactual scenario'!AO43/1000000</f>
        <v>0</v>
      </c>
      <c r="AQ49" s="140">
        <f>-'Counterfactual scenario'!AP43/1000000</f>
        <v>0</v>
      </c>
      <c r="AR49" s="140">
        <f>-'Counterfactual scenario'!AQ43/1000000</f>
        <v>0</v>
      </c>
    </row>
    <row r="50" spans="2:44" s="3" customFormat="1" x14ac:dyDescent="0.25">
      <c r="B50" s="10" t="s">
        <v>50</v>
      </c>
      <c r="C50" s="94" t="s">
        <v>51</v>
      </c>
      <c r="D50" s="137">
        <f>'Counterfactual scenario'!B42</f>
        <v>0</v>
      </c>
      <c r="E50" s="65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</row>
    <row r="51" spans="2:44" s="3" customFormat="1" x14ac:dyDescent="0.25">
      <c r="B51" s="10" t="s">
        <v>52</v>
      </c>
      <c r="C51" s="94" t="s">
        <v>26</v>
      </c>
      <c r="E51" s="10"/>
      <c r="F51" s="5">
        <f t="shared" ref="F51:AR51" si="29">MIN(-F39*$D$44,0)</f>
        <v>0</v>
      </c>
      <c r="G51" s="5">
        <f t="shared" si="29"/>
        <v>0</v>
      </c>
      <c r="H51" s="5">
        <f t="shared" si="29"/>
        <v>0</v>
      </c>
      <c r="I51" s="5">
        <f t="shared" si="29"/>
        <v>0</v>
      </c>
      <c r="J51" s="5">
        <f t="shared" si="29"/>
        <v>0</v>
      </c>
      <c r="K51" s="5">
        <f t="shared" si="29"/>
        <v>0</v>
      </c>
      <c r="L51" s="5">
        <f t="shared" si="29"/>
        <v>0</v>
      </c>
      <c r="M51" s="5">
        <f t="shared" si="29"/>
        <v>0</v>
      </c>
      <c r="N51" s="5">
        <f t="shared" si="29"/>
        <v>0</v>
      </c>
      <c r="O51" s="5">
        <f t="shared" si="29"/>
        <v>0</v>
      </c>
      <c r="P51" s="5">
        <f t="shared" si="29"/>
        <v>0</v>
      </c>
      <c r="Q51" s="5">
        <f t="shared" si="29"/>
        <v>0</v>
      </c>
      <c r="R51" s="5">
        <f t="shared" si="29"/>
        <v>0</v>
      </c>
      <c r="S51" s="5">
        <f t="shared" si="29"/>
        <v>0</v>
      </c>
      <c r="T51" s="5">
        <f t="shared" si="29"/>
        <v>0</v>
      </c>
      <c r="U51" s="5">
        <f t="shared" si="29"/>
        <v>0</v>
      </c>
      <c r="V51" s="5">
        <f t="shared" si="29"/>
        <v>0</v>
      </c>
      <c r="W51" s="5">
        <f t="shared" si="29"/>
        <v>0</v>
      </c>
      <c r="X51" s="5">
        <f t="shared" si="29"/>
        <v>0</v>
      </c>
      <c r="Y51" s="5">
        <f t="shared" si="29"/>
        <v>0</v>
      </c>
      <c r="Z51" s="5">
        <f t="shared" si="29"/>
        <v>0</v>
      </c>
      <c r="AA51" s="5">
        <f t="shared" si="29"/>
        <v>0</v>
      </c>
      <c r="AB51" s="5">
        <f t="shared" si="29"/>
        <v>0</v>
      </c>
      <c r="AC51" s="5">
        <f t="shared" si="29"/>
        <v>0</v>
      </c>
      <c r="AD51" s="5">
        <f t="shared" si="29"/>
        <v>0</v>
      </c>
      <c r="AE51" s="5">
        <f t="shared" si="29"/>
        <v>0</v>
      </c>
      <c r="AF51" s="5">
        <f t="shared" si="29"/>
        <v>0</v>
      </c>
      <c r="AG51" s="5">
        <f t="shared" si="29"/>
        <v>0</v>
      </c>
      <c r="AH51" s="5">
        <f t="shared" si="29"/>
        <v>0</v>
      </c>
      <c r="AI51" s="5">
        <f t="shared" si="29"/>
        <v>0</v>
      </c>
      <c r="AJ51" s="5">
        <f t="shared" si="29"/>
        <v>0</v>
      </c>
      <c r="AK51" s="5">
        <f t="shared" si="29"/>
        <v>0</v>
      </c>
      <c r="AL51" s="5">
        <f t="shared" si="29"/>
        <v>0</v>
      </c>
      <c r="AM51" s="5">
        <f t="shared" si="29"/>
        <v>0</v>
      </c>
      <c r="AN51" s="5">
        <f t="shared" si="29"/>
        <v>0</v>
      </c>
      <c r="AO51" s="5">
        <f t="shared" si="29"/>
        <v>0</v>
      </c>
      <c r="AP51" s="5">
        <f t="shared" si="29"/>
        <v>0</v>
      </c>
      <c r="AQ51" s="5">
        <f t="shared" si="29"/>
        <v>0</v>
      </c>
      <c r="AR51" s="5">
        <f t="shared" si="29"/>
        <v>0</v>
      </c>
    </row>
    <row r="52" spans="2:44" s="3" customFormat="1" x14ac:dyDescent="0.25">
      <c r="B52" s="229" t="s">
        <v>194</v>
      </c>
      <c r="C52" s="230" t="s">
        <v>26</v>
      </c>
      <c r="D52" s="231"/>
      <c r="E52" s="229"/>
      <c r="F52" s="232" t="str">
        <f>IF(F$3&gt;0,SUM(F48,F51),"")</f>
        <v/>
      </c>
      <c r="G52" s="232" t="str">
        <f t="shared" ref="G52:AR52" si="30">IF(G$3&gt;0,SUM(G48,G51),"")</f>
        <v/>
      </c>
      <c r="H52" s="232" t="str">
        <f t="shared" si="30"/>
        <v/>
      </c>
      <c r="I52" s="232" t="str">
        <f t="shared" si="30"/>
        <v/>
      </c>
      <c r="J52" s="232" t="str">
        <f t="shared" si="30"/>
        <v/>
      </c>
      <c r="K52" s="232" t="str">
        <f t="shared" si="30"/>
        <v/>
      </c>
      <c r="L52" s="232" t="str">
        <f t="shared" si="30"/>
        <v/>
      </c>
      <c r="M52" s="232" t="str">
        <f t="shared" si="30"/>
        <v/>
      </c>
      <c r="N52" s="232" t="str">
        <f t="shared" si="30"/>
        <v/>
      </c>
      <c r="O52" s="232" t="str">
        <f t="shared" si="30"/>
        <v/>
      </c>
      <c r="P52" s="232" t="str">
        <f t="shared" si="30"/>
        <v/>
      </c>
      <c r="Q52" s="232" t="str">
        <f t="shared" si="30"/>
        <v/>
      </c>
      <c r="R52" s="232" t="str">
        <f t="shared" si="30"/>
        <v/>
      </c>
      <c r="S52" s="232" t="str">
        <f t="shared" si="30"/>
        <v/>
      </c>
      <c r="T52" s="232" t="str">
        <f t="shared" si="30"/>
        <v/>
      </c>
      <c r="U52" s="232" t="str">
        <f t="shared" si="30"/>
        <v/>
      </c>
      <c r="V52" s="232" t="str">
        <f t="shared" si="30"/>
        <v/>
      </c>
      <c r="W52" s="232" t="str">
        <f t="shared" si="30"/>
        <v/>
      </c>
      <c r="X52" s="232" t="str">
        <f t="shared" si="30"/>
        <v/>
      </c>
      <c r="Y52" s="232" t="str">
        <f t="shared" si="30"/>
        <v/>
      </c>
      <c r="Z52" s="232" t="str">
        <f t="shared" si="30"/>
        <v/>
      </c>
      <c r="AA52" s="232" t="str">
        <f t="shared" si="30"/>
        <v/>
      </c>
      <c r="AB52" s="232" t="str">
        <f t="shared" si="30"/>
        <v/>
      </c>
      <c r="AC52" s="232" t="str">
        <f t="shared" si="30"/>
        <v/>
      </c>
      <c r="AD52" s="232" t="str">
        <f t="shared" si="30"/>
        <v/>
      </c>
      <c r="AE52" s="232" t="str">
        <f t="shared" si="30"/>
        <v/>
      </c>
      <c r="AF52" s="232" t="str">
        <f t="shared" si="30"/>
        <v/>
      </c>
      <c r="AG52" s="232" t="str">
        <f t="shared" si="30"/>
        <v/>
      </c>
      <c r="AH52" s="232" t="str">
        <f t="shared" si="30"/>
        <v/>
      </c>
      <c r="AI52" s="232" t="str">
        <f t="shared" si="30"/>
        <v/>
      </c>
      <c r="AJ52" s="232" t="str">
        <f t="shared" si="30"/>
        <v/>
      </c>
      <c r="AK52" s="232" t="str">
        <f t="shared" si="30"/>
        <v/>
      </c>
      <c r="AL52" s="232" t="str">
        <f t="shared" si="30"/>
        <v/>
      </c>
      <c r="AM52" s="232" t="str">
        <f t="shared" si="30"/>
        <v/>
      </c>
      <c r="AN52" s="232" t="str">
        <f t="shared" si="30"/>
        <v/>
      </c>
      <c r="AO52" s="232" t="str">
        <f t="shared" si="30"/>
        <v/>
      </c>
      <c r="AP52" s="232" t="str">
        <f t="shared" si="30"/>
        <v/>
      </c>
      <c r="AQ52" s="232" t="str">
        <f t="shared" si="30"/>
        <v/>
      </c>
      <c r="AR52" s="232" t="str">
        <f t="shared" si="30"/>
        <v/>
      </c>
    </row>
    <row r="53" spans="2:44" s="3" customFormat="1" x14ac:dyDescent="0.25">
      <c r="B53" s="229" t="s">
        <v>204</v>
      </c>
      <c r="C53" s="230" t="s">
        <v>26</v>
      </c>
      <c r="D53" s="231"/>
      <c r="E53" s="229"/>
      <c r="F53" s="232" t="str">
        <f>IF(AND(F$3&gt;0,F52&gt;=0),SUM(F48,F51),IF(AND(F$3&gt;0,F52&lt;0),0,""))</f>
        <v/>
      </c>
      <c r="G53" s="232" t="str">
        <f t="shared" ref="G53:AR53" si="31">IF(AND(G$3&gt;0,G52&gt;=0),SUM(G48,G51),IF(AND(G$3&gt;0,G52&lt;0),0,""))</f>
        <v/>
      </c>
      <c r="H53" s="232" t="str">
        <f t="shared" si="31"/>
        <v/>
      </c>
      <c r="I53" s="232" t="str">
        <f t="shared" si="31"/>
        <v/>
      </c>
      <c r="J53" s="232" t="str">
        <f t="shared" si="31"/>
        <v/>
      </c>
      <c r="K53" s="232" t="str">
        <f t="shared" si="31"/>
        <v/>
      </c>
      <c r="L53" s="232" t="str">
        <f t="shared" si="31"/>
        <v/>
      </c>
      <c r="M53" s="232" t="str">
        <f t="shared" si="31"/>
        <v/>
      </c>
      <c r="N53" s="232" t="str">
        <f t="shared" si="31"/>
        <v/>
      </c>
      <c r="O53" s="232" t="str">
        <f t="shared" si="31"/>
        <v/>
      </c>
      <c r="P53" s="232" t="str">
        <f t="shared" si="31"/>
        <v/>
      </c>
      <c r="Q53" s="232" t="str">
        <f t="shared" si="31"/>
        <v/>
      </c>
      <c r="R53" s="232" t="str">
        <f t="shared" si="31"/>
        <v/>
      </c>
      <c r="S53" s="232" t="str">
        <f t="shared" si="31"/>
        <v/>
      </c>
      <c r="T53" s="232" t="str">
        <f t="shared" si="31"/>
        <v/>
      </c>
      <c r="U53" s="232" t="str">
        <f t="shared" si="31"/>
        <v/>
      </c>
      <c r="V53" s="232" t="str">
        <f t="shared" si="31"/>
        <v/>
      </c>
      <c r="W53" s="232" t="str">
        <f t="shared" si="31"/>
        <v/>
      </c>
      <c r="X53" s="232" t="str">
        <f t="shared" si="31"/>
        <v/>
      </c>
      <c r="Y53" s="232" t="str">
        <f t="shared" si="31"/>
        <v/>
      </c>
      <c r="Z53" s="232" t="str">
        <f t="shared" si="31"/>
        <v/>
      </c>
      <c r="AA53" s="232" t="str">
        <f t="shared" si="31"/>
        <v/>
      </c>
      <c r="AB53" s="232" t="str">
        <f t="shared" si="31"/>
        <v/>
      </c>
      <c r="AC53" s="232" t="str">
        <f t="shared" si="31"/>
        <v/>
      </c>
      <c r="AD53" s="232" t="str">
        <f t="shared" si="31"/>
        <v/>
      </c>
      <c r="AE53" s="232" t="str">
        <f t="shared" si="31"/>
        <v/>
      </c>
      <c r="AF53" s="232" t="str">
        <f t="shared" si="31"/>
        <v/>
      </c>
      <c r="AG53" s="232" t="str">
        <f t="shared" si="31"/>
        <v/>
      </c>
      <c r="AH53" s="232" t="str">
        <f t="shared" si="31"/>
        <v/>
      </c>
      <c r="AI53" s="232" t="str">
        <f t="shared" si="31"/>
        <v/>
      </c>
      <c r="AJ53" s="232" t="str">
        <f t="shared" si="31"/>
        <v/>
      </c>
      <c r="AK53" s="232" t="str">
        <f t="shared" si="31"/>
        <v/>
      </c>
      <c r="AL53" s="232" t="str">
        <f t="shared" si="31"/>
        <v/>
      </c>
      <c r="AM53" s="232" t="str">
        <f t="shared" si="31"/>
        <v/>
      </c>
      <c r="AN53" s="232" t="str">
        <f t="shared" si="31"/>
        <v/>
      </c>
      <c r="AO53" s="232" t="str">
        <f t="shared" si="31"/>
        <v/>
      </c>
      <c r="AP53" s="232" t="str">
        <f t="shared" si="31"/>
        <v/>
      </c>
      <c r="AQ53" s="232" t="str">
        <f>IF(AND(AQ$3&gt;0,AQ52&gt;=0),SUM(AQ48,AQ51),IF(AND(AQ$3&gt;0,AQ52&lt;0),0,""))</f>
        <v/>
      </c>
      <c r="AR53" s="232" t="str">
        <f t="shared" si="31"/>
        <v/>
      </c>
    </row>
    <row r="54" spans="2:44" s="3" customFormat="1" x14ac:dyDescent="0.25">
      <c r="B54" s="229" t="s">
        <v>195</v>
      </c>
      <c r="C54" s="230" t="s">
        <v>26</v>
      </c>
      <c r="D54" s="231"/>
      <c r="E54" s="229"/>
      <c r="F54" s="232" t="str">
        <f>IF(F49=0,"",F49)</f>
        <v/>
      </c>
      <c r="G54" s="232" t="str">
        <f t="shared" ref="G54:AR54" si="32">IF(G49=0,"",G49)</f>
        <v/>
      </c>
      <c r="H54" s="232" t="str">
        <f t="shared" si="32"/>
        <v/>
      </c>
      <c r="I54" s="232" t="str">
        <f t="shared" si="32"/>
        <v/>
      </c>
      <c r="J54" s="232" t="str">
        <f t="shared" si="32"/>
        <v/>
      </c>
      <c r="K54" s="232" t="str">
        <f t="shared" si="32"/>
        <v/>
      </c>
      <c r="L54" s="232" t="str">
        <f t="shared" si="32"/>
        <v/>
      </c>
      <c r="M54" s="232" t="str">
        <f t="shared" si="32"/>
        <v/>
      </c>
      <c r="N54" s="232" t="str">
        <f t="shared" si="32"/>
        <v/>
      </c>
      <c r="O54" s="232" t="str">
        <f t="shared" si="32"/>
        <v/>
      </c>
      <c r="P54" s="232" t="str">
        <f t="shared" si="32"/>
        <v/>
      </c>
      <c r="Q54" s="232" t="str">
        <f t="shared" si="32"/>
        <v/>
      </c>
      <c r="R54" s="232" t="str">
        <f t="shared" si="32"/>
        <v/>
      </c>
      <c r="S54" s="232" t="str">
        <f t="shared" si="32"/>
        <v/>
      </c>
      <c r="T54" s="232" t="str">
        <f t="shared" si="32"/>
        <v/>
      </c>
      <c r="U54" s="232" t="str">
        <f t="shared" si="32"/>
        <v/>
      </c>
      <c r="V54" s="232" t="str">
        <f t="shared" si="32"/>
        <v/>
      </c>
      <c r="W54" s="232" t="str">
        <f t="shared" si="32"/>
        <v/>
      </c>
      <c r="X54" s="232" t="str">
        <f t="shared" si="32"/>
        <v/>
      </c>
      <c r="Y54" s="232" t="str">
        <f t="shared" si="32"/>
        <v/>
      </c>
      <c r="Z54" s="232" t="str">
        <f t="shared" si="32"/>
        <v/>
      </c>
      <c r="AA54" s="232" t="str">
        <f t="shared" si="32"/>
        <v/>
      </c>
      <c r="AB54" s="232" t="str">
        <f t="shared" si="32"/>
        <v/>
      </c>
      <c r="AC54" s="232" t="str">
        <f t="shared" si="32"/>
        <v/>
      </c>
      <c r="AD54" s="232" t="str">
        <f t="shared" si="32"/>
        <v/>
      </c>
      <c r="AE54" s="232" t="str">
        <f t="shared" si="32"/>
        <v/>
      </c>
      <c r="AF54" s="232" t="str">
        <f t="shared" si="32"/>
        <v/>
      </c>
      <c r="AG54" s="232" t="str">
        <f t="shared" si="32"/>
        <v/>
      </c>
      <c r="AH54" s="232" t="str">
        <f t="shared" si="32"/>
        <v/>
      </c>
      <c r="AI54" s="232" t="str">
        <f t="shared" si="32"/>
        <v/>
      </c>
      <c r="AJ54" s="232" t="str">
        <f t="shared" si="32"/>
        <v/>
      </c>
      <c r="AK54" s="232" t="str">
        <f t="shared" si="32"/>
        <v/>
      </c>
      <c r="AL54" s="232" t="str">
        <f t="shared" si="32"/>
        <v/>
      </c>
      <c r="AM54" s="232" t="str">
        <f t="shared" si="32"/>
        <v/>
      </c>
      <c r="AN54" s="232" t="str">
        <f t="shared" si="32"/>
        <v/>
      </c>
      <c r="AO54" s="232" t="str">
        <f t="shared" si="32"/>
        <v/>
      </c>
      <c r="AP54" s="232" t="str">
        <f t="shared" si="32"/>
        <v/>
      </c>
      <c r="AQ54" s="232" t="str">
        <f t="shared" si="32"/>
        <v/>
      </c>
      <c r="AR54" s="232" t="str">
        <f t="shared" si="32"/>
        <v/>
      </c>
    </row>
    <row r="55" spans="2:44" s="3" customFormat="1" x14ac:dyDescent="0.25">
      <c r="B55" s="58" t="s">
        <v>196</v>
      </c>
      <c r="C55" s="100" t="s">
        <v>26</v>
      </c>
      <c r="D55" s="55"/>
      <c r="E55" s="58"/>
      <c r="F55" s="101">
        <f>SUM(F52,F54)</f>
        <v>0</v>
      </c>
      <c r="G55" s="101">
        <f>SUM(G52,G54)</f>
        <v>0</v>
      </c>
      <c r="H55" s="101">
        <f>SUM(H52,H54)</f>
        <v>0</v>
      </c>
      <c r="I55" s="101">
        <f>SUM(I52,I54)</f>
        <v>0</v>
      </c>
      <c r="J55" s="101">
        <f>SUM(J52,J54)</f>
        <v>0</v>
      </c>
      <c r="K55" s="101">
        <f t="shared" ref="K55:AR55" si="33">SUM(K52,K54)</f>
        <v>0</v>
      </c>
      <c r="L55" s="101">
        <f t="shared" si="33"/>
        <v>0</v>
      </c>
      <c r="M55" s="101">
        <f t="shared" si="33"/>
        <v>0</v>
      </c>
      <c r="N55" s="101">
        <f t="shared" si="33"/>
        <v>0</v>
      </c>
      <c r="O55" s="101">
        <f t="shared" si="33"/>
        <v>0</v>
      </c>
      <c r="P55" s="101">
        <f t="shared" si="33"/>
        <v>0</v>
      </c>
      <c r="Q55" s="101">
        <f t="shared" si="33"/>
        <v>0</v>
      </c>
      <c r="R55" s="101">
        <f t="shared" si="33"/>
        <v>0</v>
      </c>
      <c r="S55" s="101">
        <f t="shared" si="33"/>
        <v>0</v>
      </c>
      <c r="T55" s="101">
        <f t="shared" si="33"/>
        <v>0</v>
      </c>
      <c r="U55" s="101">
        <f t="shared" si="33"/>
        <v>0</v>
      </c>
      <c r="V55" s="101">
        <f t="shared" si="33"/>
        <v>0</v>
      </c>
      <c r="W55" s="101">
        <f t="shared" si="33"/>
        <v>0</v>
      </c>
      <c r="X55" s="101">
        <f t="shared" si="33"/>
        <v>0</v>
      </c>
      <c r="Y55" s="101">
        <f t="shared" si="33"/>
        <v>0</v>
      </c>
      <c r="Z55" s="101">
        <f t="shared" si="33"/>
        <v>0</v>
      </c>
      <c r="AA55" s="101">
        <f t="shared" si="33"/>
        <v>0</v>
      </c>
      <c r="AB55" s="101">
        <f t="shared" si="33"/>
        <v>0</v>
      </c>
      <c r="AC55" s="101">
        <f t="shared" si="33"/>
        <v>0</v>
      </c>
      <c r="AD55" s="101">
        <f t="shared" si="33"/>
        <v>0</v>
      </c>
      <c r="AE55" s="101">
        <f t="shared" si="33"/>
        <v>0</v>
      </c>
      <c r="AF55" s="101">
        <f t="shared" si="33"/>
        <v>0</v>
      </c>
      <c r="AG55" s="101">
        <f t="shared" si="33"/>
        <v>0</v>
      </c>
      <c r="AH55" s="101">
        <f t="shared" si="33"/>
        <v>0</v>
      </c>
      <c r="AI55" s="101">
        <f t="shared" si="33"/>
        <v>0</v>
      </c>
      <c r="AJ55" s="101">
        <f t="shared" si="33"/>
        <v>0</v>
      </c>
      <c r="AK55" s="101">
        <f t="shared" si="33"/>
        <v>0</v>
      </c>
      <c r="AL55" s="101">
        <f t="shared" si="33"/>
        <v>0</v>
      </c>
      <c r="AM55" s="101">
        <f t="shared" si="33"/>
        <v>0</v>
      </c>
      <c r="AN55" s="101">
        <f t="shared" si="33"/>
        <v>0</v>
      </c>
      <c r="AO55" s="101">
        <f t="shared" si="33"/>
        <v>0</v>
      </c>
      <c r="AP55" s="101">
        <f t="shared" si="33"/>
        <v>0</v>
      </c>
      <c r="AQ55" s="101">
        <f t="shared" si="33"/>
        <v>0</v>
      </c>
      <c r="AR55" s="101">
        <f t="shared" si="33"/>
        <v>0</v>
      </c>
    </row>
    <row r="56" spans="2:44" s="3" customFormat="1" ht="15.75" thickBot="1" x14ac:dyDescent="0.3">
      <c r="C56" s="66"/>
      <c r="E56" s="10"/>
      <c r="F56" s="104"/>
      <c r="G56" s="105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</row>
    <row r="57" spans="2:44" s="3" customFormat="1" x14ac:dyDescent="0.25">
      <c r="B57" s="106" t="s">
        <v>54</v>
      </c>
      <c r="C57" s="107" t="s">
        <v>37</v>
      </c>
      <c r="D57" s="136">
        <f>+'Counterfactual scenario'!B31</f>
        <v>0</v>
      </c>
      <c r="E57" s="108"/>
      <c r="F57" s="108"/>
      <c r="G57" s="31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</row>
    <row r="58" spans="2:44" s="3" customFormat="1" ht="15.75" thickBot="1" x14ac:dyDescent="0.3">
      <c r="B58" s="109" t="s">
        <v>55</v>
      </c>
      <c r="C58" s="110" t="s">
        <v>37</v>
      </c>
      <c r="D58" s="111" t="e">
        <f>IRR(F55:AR55)</f>
        <v>#NUM!</v>
      </c>
      <c r="E58" s="108"/>
      <c r="F58" s="108"/>
      <c r="G58" s="31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2:44" s="3" customFormat="1" x14ac:dyDescent="0.25">
      <c r="B59" s="106" t="s">
        <v>56</v>
      </c>
      <c r="C59" s="107" t="s">
        <v>26</v>
      </c>
      <c r="D59" s="112">
        <f>NPV($D$57,F52:AR52)+SUM(F54:AR54)</f>
        <v>0</v>
      </c>
      <c r="E59" s="113"/>
      <c r="F59" s="113"/>
      <c r="G59" s="87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</row>
    <row r="60" spans="2:44" s="3" customFormat="1" ht="15.75" thickBot="1" x14ac:dyDescent="0.3">
      <c r="B60" s="114" t="s">
        <v>56</v>
      </c>
      <c r="C60" s="115" t="s">
        <v>57</v>
      </c>
      <c r="D60" s="116">
        <f>+D59/'Counterfactual scenario'!B15</f>
        <v>0</v>
      </c>
      <c r="E60" s="113"/>
      <c r="F60" s="113"/>
      <c r="G60" s="117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</row>
    <row r="61" spans="2:44" s="3" customFormat="1" x14ac:dyDescent="0.25">
      <c r="B61" s="238" t="s">
        <v>205</v>
      </c>
      <c r="C61" s="236" t="s">
        <v>26</v>
      </c>
      <c r="D61" s="112">
        <f>NPV($D$57,F53:AR53)+SUM(F54:AR54)</f>
        <v>0</v>
      </c>
      <c r="E61" s="113"/>
      <c r="F61" s="113"/>
      <c r="G61" s="117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</row>
    <row r="62" spans="2:44" s="3" customFormat="1" ht="15.75" thickBot="1" x14ac:dyDescent="0.3">
      <c r="B62" s="239" t="s">
        <v>205</v>
      </c>
      <c r="C62" s="237" t="s">
        <v>57</v>
      </c>
      <c r="D62" s="116">
        <f>+D61/'Counterfactual scenario'!B15</f>
        <v>0</v>
      </c>
      <c r="E62" s="113"/>
      <c r="F62" s="113"/>
      <c r="G62" s="117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</row>
    <row r="63" spans="2:44" s="3" customFormat="1" x14ac:dyDescent="0.25">
      <c r="B63" s="106" t="s">
        <v>58</v>
      </c>
      <c r="C63" s="107" t="s">
        <v>26</v>
      </c>
      <c r="D63" s="118">
        <f>SUM(F55:AR55)</f>
        <v>0</v>
      </c>
      <c r="E63" s="119"/>
      <c r="F63" s="119"/>
      <c r="G63" s="1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</row>
    <row r="64" spans="2:44" s="3" customFormat="1" ht="15.75" thickBot="1" x14ac:dyDescent="0.3">
      <c r="B64" s="114" t="s">
        <v>58</v>
      </c>
      <c r="C64" s="115" t="s">
        <v>57</v>
      </c>
      <c r="D64" s="120">
        <f>+D63/'Counterfactual scenario'!B15</f>
        <v>0</v>
      </c>
      <c r="E64" s="119"/>
      <c r="F64" s="119"/>
      <c r="G64" s="1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</row>
    <row r="65" spans="2:7" s="3" customFormat="1" x14ac:dyDescent="0.25">
      <c r="B65" s="106" t="s">
        <v>59</v>
      </c>
      <c r="C65" s="107" t="s">
        <v>26</v>
      </c>
      <c r="D65" s="118" t="e">
        <f>+SUM(F28:AR28)/D50</f>
        <v>#DIV/0!</v>
      </c>
      <c r="E65" s="119"/>
      <c r="F65" s="119"/>
      <c r="G65" s="10"/>
    </row>
    <row r="66" spans="2:7" s="3" customFormat="1" ht="15.75" thickBot="1" x14ac:dyDescent="0.3">
      <c r="B66" s="114" t="s">
        <v>59</v>
      </c>
      <c r="C66" s="115" t="s">
        <v>57</v>
      </c>
      <c r="D66" s="120" t="e">
        <f>+D65/'Counterfactual scenario'!B15</f>
        <v>#DIV/0!</v>
      </c>
      <c r="E66" s="119"/>
      <c r="G66" s="10"/>
    </row>
    <row r="67" spans="2:7" s="3" customFormat="1" x14ac:dyDescent="0.25">
      <c r="B67" s="59"/>
      <c r="C67" s="90"/>
      <c r="D67" s="90"/>
      <c r="E67" s="121"/>
      <c r="F67" s="90"/>
      <c r="G67" s="10"/>
    </row>
    <row r="68" spans="2:7" x14ac:dyDescent="0.25">
      <c r="B68" s="122"/>
      <c r="C68" s="123"/>
      <c r="D68" s="123"/>
      <c r="E68" s="123"/>
      <c r="F68" s="123"/>
    </row>
    <row r="69" spans="2:7" s="151" customFormat="1" x14ac:dyDescent="0.25">
      <c r="B69" s="122"/>
      <c r="C69" s="123"/>
      <c r="D69" s="123"/>
      <c r="E69" s="123"/>
      <c r="F69" s="123"/>
    </row>
    <row r="70" spans="2:7" s="151" customFormat="1" x14ac:dyDescent="0.25">
      <c r="B70" s="122"/>
      <c r="C70" s="123"/>
      <c r="D70" s="123"/>
      <c r="E70" s="123"/>
      <c r="F70" s="123"/>
    </row>
    <row r="71" spans="2:7" s="151" customFormat="1" x14ac:dyDescent="0.25">
      <c r="B71" s="122"/>
      <c r="C71" s="123"/>
      <c r="D71" s="123"/>
      <c r="E71" s="123"/>
      <c r="F71" s="123"/>
    </row>
    <row r="72" spans="2:7" s="151" customFormat="1" x14ac:dyDescent="0.25">
      <c r="B72" s="122"/>
      <c r="C72" s="123"/>
      <c r="D72" s="123"/>
      <c r="E72" s="123"/>
      <c r="F72" s="123"/>
    </row>
    <row r="73" spans="2:7" s="151" customFormat="1" x14ac:dyDescent="0.25">
      <c r="B73" s="122"/>
      <c r="C73" s="123"/>
      <c r="D73" s="123"/>
      <c r="E73" s="123"/>
      <c r="F73" s="123"/>
    </row>
    <row r="74" spans="2:7" s="151" customFormat="1" x14ac:dyDescent="0.25">
      <c r="B74" s="122"/>
      <c r="C74" s="123"/>
      <c r="D74" s="123"/>
      <c r="E74" s="123"/>
      <c r="F74" s="123"/>
    </row>
    <row r="75" spans="2:7" s="151" customFormat="1" x14ac:dyDescent="0.25">
      <c r="B75" s="122"/>
      <c r="C75" s="123"/>
      <c r="D75" s="123"/>
      <c r="E75" s="123"/>
      <c r="F75" s="123"/>
    </row>
    <row r="76" spans="2:7" s="151" customFormat="1" x14ac:dyDescent="0.25">
      <c r="B76" s="122"/>
      <c r="C76" s="123"/>
      <c r="D76" s="123"/>
      <c r="E76" s="123"/>
      <c r="F76" s="123"/>
    </row>
    <row r="77" spans="2:7" s="151" customFormat="1" x14ac:dyDescent="0.25">
      <c r="B77" s="122"/>
      <c r="C77" s="123"/>
      <c r="D77" s="123"/>
      <c r="E77" s="123"/>
      <c r="F77" s="123"/>
    </row>
    <row r="78" spans="2:7" s="151" customFormat="1" x14ac:dyDescent="0.25">
      <c r="B78" s="122"/>
      <c r="C78" s="123"/>
      <c r="D78" s="123"/>
      <c r="E78" s="123"/>
      <c r="F78" s="123"/>
    </row>
    <row r="79" spans="2:7" s="151" customFormat="1" x14ac:dyDescent="0.25">
      <c r="B79" s="122"/>
      <c r="C79" s="123"/>
      <c r="D79" s="123"/>
      <c r="E79" s="123"/>
      <c r="F79" s="123"/>
    </row>
    <row r="80" spans="2:7" s="133" customFormat="1" x14ac:dyDescent="0.25">
      <c r="B80" s="126"/>
      <c r="C80" s="127"/>
      <c r="D80" s="127"/>
      <c r="E80" s="127"/>
      <c r="F80" s="127"/>
    </row>
    <row r="81" spans="1:44" s="133" customFormat="1" x14ac:dyDescent="0.25">
      <c r="B81" s="126"/>
      <c r="C81" s="127"/>
      <c r="D81" s="127"/>
      <c r="E81" s="127"/>
    </row>
    <row r="82" spans="1:44" s="133" customFormat="1" x14ac:dyDescent="0.25">
      <c r="B82" s="128"/>
      <c r="C82" s="127"/>
    </row>
    <row r="83" spans="1:44" s="133" customFormat="1" x14ac:dyDescent="0.25">
      <c r="B83" s="144"/>
      <c r="C83" s="132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  <c r="AO83" s="145"/>
      <c r="AP83" s="145"/>
      <c r="AQ83" s="145"/>
      <c r="AR83" s="145"/>
    </row>
    <row r="84" spans="1:44" s="133" customFormat="1" x14ac:dyDescent="0.25">
      <c r="B84" s="144"/>
      <c r="C84" s="132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  <c r="AO84" s="145"/>
      <c r="AP84" s="145"/>
      <c r="AQ84" s="145"/>
      <c r="AR84" s="145"/>
    </row>
    <row r="85" spans="1:44" s="133" customFormat="1" x14ac:dyDescent="0.25">
      <c r="B85" s="144"/>
      <c r="C85" s="132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5"/>
      <c r="AO85" s="145"/>
      <c r="AP85" s="145"/>
      <c r="AQ85" s="145"/>
      <c r="AR85" s="145"/>
    </row>
    <row r="86" spans="1:44" s="133" customFormat="1" x14ac:dyDescent="0.25">
      <c r="B86" s="146"/>
      <c r="C86" s="132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</row>
    <row r="87" spans="1:44" s="133" customFormat="1" x14ac:dyDescent="0.25">
      <c r="B87" s="146"/>
      <c r="C87" s="132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</row>
    <row r="88" spans="1:44" s="133" customFormat="1" x14ac:dyDescent="0.25">
      <c r="B88" s="129"/>
      <c r="C88" s="132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135"/>
    </row>
    <row r="89" spans="1:44" s="133" customFormat="1" x14ac:dyDescent="0.25">
      <c r="C89" s="132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135"/>
      <c r="AO89" s="135"/>
      <c r="AP89" s="135"/>
      <c r="AQ89" s="135"/>
      <c r="AR89" s="135"/>
    </row>
    <row r="90" spans="1:44" s="133" customFormat="1" x14ac:dyDescent="0.25">
      <c r="B90" s="129"/>
      <c r="C90" s="132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</row>
    <row r="91" spans="1:44" s="133" customFormat="1" x14ac:dyDescent="0.25">
      <c r="C91" s="132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</row>
    <row r="92" spans="1:44" s="133" customFormat="1" x14ac:dyDescent="0.25">
      <c r="A92" s="126"/>
      <c r="C92" s="132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</row>
    <row r="93" spans="1:44" s="133" customFormat="1" x14ac:dyDescent="0.25">
      <c r="C93" s="132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</row>
    <row r="94" spans="1:44" s="133" customFormat="1" x14ac:dyDescent="0.25">
      <c r="C94" s="132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</row>
    <row r="95" spans="1:44" s="133" customFormat="1" x14ac:dyDescent="0.25">
      <c r="C95" s="132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</row>
    <row r="96" spans="1:44" s="133" customFormat="1" x14ac:dyDescent="0.25">
      <c r="C96" s="132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</row>
    <row r="97" spans="1:44" s="133" customFormat="1" x14ac:dyDescent="0.25">
      <c r="C97" s="132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</row>
    <row r="98" spans="1:44" s="133" customFormat="1" x14ac:dyDescent="0.25">
      <c r="A98" s="126"/>
      <c r="C98" s="132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</row>
    <row r="99" spans="1:44" s="133" customFormat="1" x14ac:dyDescent="0.25">
      <c r="C99" s="132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</row>
    <row r="100" spans="1:44" s="133" customFormat="1" x14ac:dyDescent="0.25">
      <c r="C100" s="132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</row>
    <row r="101" spans="1:44" s="133" customFormat="1" x14ac:dyDescent="0.25">
      <c r="C101" s="132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</row>
    <row r="102" spans="1:44" s="133" customFormat="1" x14ac:dyDescent="0.25">
      <c r="C102" s="132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</row>
    <row r="103" spans="1:44" s="133" customFormat="1" x14ac:dyDescent="0.25">
      <c r="C103" s="132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</row>
    <row r="104" spans="1:44" s="133" customFormat="1" x14ac:dyDescent="0.25">
      <c r="B104" s="126"/>
      <c r="C104" s="127"/>
      <c r="D104" s="126"/>
      <c r="E104" s="126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</row>
    <row r="105" spans="1:44" s="133" customFormat="1" x14ac:dyDescent="0.25">
      <c r="B105" s="131"/>
      <c r="C105" s="127"/>
      <c r="D105" s="126"/>
      <c r="E105" s="126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</row>
    <row r="106" spans="1:44" s="133" customFormat="1" x14ac:dyDescent="0.25">
      <c r="A106" s="131"/>
      <c r="B106" s="129"/>
      <c r="C106" s="132"/>
      <c r="D106" s="149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</row>
    <row r="107" spans="1:44" s="133" customFormat="1" x14ac:dyDescent="0.25">
      <c r="B107" s="126"/>
      <c r="C107" s="127"/>
      <c r="D107" s="126"/>
      <c r="E107" s="126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</row>
    <row r="108" spans="1:44" s="133" customFormat="1" x14ac:dyDescent="0.25">
      <c r="C108" s="127"/>
      <c r="D108" s="134"/>
      <c r="E108" s="126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135"/>
      <c r="AH108" s="135"/>
      <c r="AI108" s="135"/>
      <c r="AJ108" s="135"/>
      <c r="AK108" s="135"/>
      <c r="AL108" s="135"/>
      <c r="AM108" s="135"/>
      <c r="AN108" s="135"/>
      <c r="AO108" s="135"/>
      <c r="AP108" s="135"/>
      <c r="AQ108" s="135"/>
      <c r="AR108" s="135"/>
    </row>
    <row r="109" spans="1:44" s="133" customFormat="1" x14ac:dyDescent="0.25">
      <c r="C109" s="127"/>
      <c r="D109" s="149"/>
      <c r="E109" s="126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5"/>
      <c r="AL109" s="135"/>
      <c r="AM109" s="135"/>
      <c r="AN109" s="135"/>
      <c r="AO109" s="135"/>
      <c r="AP109" s="135"/>
      <c r="AQ109" s="135"/>
      <c r="AR109" s="135"/>
    </row>
    <row r="110" spans="1:44" s="133" customFormat="1" x14ac:dyDescent="0.25">
      <c r="C110" s="127"/>
      <c r="E110" s="134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  <c r="AK110" s="135"/>
      <c r="AL110" s="135"/>
      <c r="AM110" s="135"/>
      <c r="AN110" s="135"/>
      <c r="AO110" s="135"/>
      <c r="AP110" s="135"/>
      <c r="AQ110" s="135"/>
      <c r="AR110" s="135"/>
    </row>
    <row r="111" spans="1:44" s="133" customFormat="1" x14ac:dyDescent="0.25">
      <c r="C111" s="127"/>
      <c r="D111" s="126"/>
      <c r="E111" s="126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  <c r="Z111" s="150"/>
      <c r="AA111" s="150"/>
      <c r="AB111" s="150"/>
      <c r="AC111" s="150"/>
      <c r="AD111" s="150"/>
      <c r="AE111" s="150"/>
      <c r="AF111" s="150"/>
      <c r="AG111" s="150"/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</row>
    <row r="112" spans="1:44" s="133" customFormat="1" x14ac:dyDescent="0.25">
      <c r="C112" s="127"/>
      <c r="D112" s="147"/>
      <c r="E112" s="147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  <c r="AN112" s="135"/>
      <c r="AO112" s="135"/>
      <c r="AP112" s="135"/>
      <c r="AQ112" s="135"/>
      <c r="AR112" s="135"/>
    </row>
    <row r="113" spans="1:44" s="133" customFormat="1" x14ac:dyDescent="0.25">
      <c r="B113" s="126"/>
      <c r="C113" s="127"/>
      <c r="D113" s="126"/>
      <c r="E113" s="126"/>
      <c r="F113" s="147"/>
      <c r="G113" s="147"/>
      <c r="H113" s="147"/>
      <c r="I113" s="147"/>
      <c r="J113" s="147"/>
      <c r="K113" s="147"/>
      <c r="L113" s="147"/>
      <c r="M113" s="147"/>
      <c r="N113" s="147"/>
      <c r="O113" s="147"/>
      <c r="P113" s="147"/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</row>
    <row r="114" spans="1:44" s="133" customFormat="1" x14ac:dyDescent="0.25">
      <c r="C114" s="132"/>
      <c r="D114" s="134"/>
      <c r="E114" s="134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35"/>
      <c r="AM114" s="135"/>
      <c r="AN114" s="135"/>
      <c r="AO114" s="135"/>
      <c r="AP114" s="135"/>
      <c r="AQ114" s="135"/>
      <c r="AR114" s="135"/>
    </row>
    <row r="115" spans="1:44" s="133" customFormat="1" x14ac:dyDescent="0.25">
      <c r="B115" s="126"/>
      <c r="C115" s="127"/>
      <c r="D115" s="126"/>
      <c r="E115" s="126"/>
      <c r="F115" s="147"/>
      <c r="G115" s="147"/>
      <c r="H115" s="147"/>
      <c r="I115" s="147"/>
      <c r="J115" s="147"/>
      <c r="K115" s="147"/>
      <c r="L115" s="147"/>
      <c r="M115" s="147"/>
      <c r="N115" s="147"/>
      <c r="O115" s="147"/>
      <c r="P115" s="147"/>
      <c r="Q115" s="147"/>
      <c r="R115" s="147"/>
      <c r="S115" s="147"/>
      <c r="T115" s="147"/>
      <c r="U115" s="147"/>
      <c r="V115" s="147"/>
      <c r="W115" s="147"/>
      <c r="X115" s="147"/>
      <c r="Y115" s="147"/>
      <c r="Z115" s="147"/>
      <c r="AA115" s="147"/>
      <c r="AB115" s="147"/>
      <c r="AC115" s="147"/>
      <c r="AD115" s="147"/>
      <c r="AE115" s="147"/>
      <c r="AF115" s="147"/>
      <c r="AG115" s="147"/>
      <c r="AH115" s="147"/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</row>
    <row r="116" spans="1:44" s="133" customFormat="1" x14ac:dyDescent="0.25">
      <c r="C116" s="132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</row>
    <row r="117" spans="1:44" s="133" customFormat="1" x14ac:dyDescent="0.25">
      <c r="A117" s="126"/>
      <c r="C117" s="127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</row>
    <row r="118" spans="1:44" s="133" customFormat="1" x14ac:dyDescent="0.25">
      <c r="C118" s="132"/>
      <c r="F118" s="135"/>
      <c r="G118" s="135"/>
      <c r="H118" s="135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35"/>
      <c r="AK118" s="135"/>
      <c r="AL118" s="135"/>
      <c r="AM118" s="135"/>
      <c r="AN118" s="135"/>
      <c r="AO118" s="135"/>
      <c r="AP118" s="135"/>
      <c r="AQ118" s="135"/>
      <c r="AR118" s="135"/>
    </row>
    <row r="119" spans="1:44" s="133" customFormat="1" x14ac:dyDescent="0.25">
      <c r="C119" s="132"/>
      <c r="D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  <c r="AA119" s="135"/>
      <c r="AB119" s="135"/>
      <c r="AC119" s="135"/>
      <c r="AD119" s="135"/>
      <c r="AE119" s="135"/>
      <c r="AF119" s="135"/>
      <c r="AG119" s="135"/>
      <c r="AH119" s="135"/>
      <c r="AI119" s="135"/>
      <c r="AJ119" s="135"/>
      <c r="AK119" s="135"/>
      <c r="AL119" s="135"/>
      <c r="AM119" s="135"/>
      <c r="AN119" s="135"/>
      <c r="AO119" s="135"/>
      <c r="AP119" s="135"/>
      <c r="AQ119" s="135"/>
      <c r="AR119" s="135"/>
    </row>
    <row r="120" spans="1:44" s="133" customFormat="1" x14ac:dyDescent="0.25">
      <c r="C120" s="132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</row>
    <row r="121" spans="1:44" s="133" customFormat="1" x14ac:dyDescent="0.25">
      <c r="C121" s="132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  <c r="AB121" s="135"/>
      <c r="AC121" s="135"/>
      <c r="AD121" s="135"/>
      <c r="AE121" s="135"/>
      <c r="AF121" s="135"/>
      <c r="AG121" s="135"/>
      <c r="AH121" s="135"/>
      <c r="AI121" s="135"/>
      <c r="AJ121" s="135"/>
      <c r="AK121" s="135"/>
      <c r="AL121" s="135"/>
      <c r="AM121" s="135"/>
      <c r="AN121" s="135"/>
      <c r="AO121" s="135"/>
      <c r="AP121" s="135"/>
      <c r="AQ121" s="135"/>
      <c r="AR121" s="135"/>
    </row>
    <row r="122" spans="1:44" s="133" customFormat="1" x14ac:dyDescent="0.25">
      <c r="B122" s="126"/>
      <c r="C122" s="127"/>
      <c r="D122" s="126"/>
      <c r="E122" s="126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P122" s="147"/>
      <c r="Q122" s="147"/>
      <c r="R122" s="147"/>
      <c r="S122" s="147"/>
      <c r="T122" s="147"/>
      <c r="U122" s="147"/>
      <c r="V122" s="147"/>
      <c r="W122" s="147"/>
      <c r="X122" s="147"/>
      <c r="Y122" s="147"/>
      <c r="Z122" s="147"/>
      <c r="AA122" s="147"/>
      <c r="AB122" s="147"/>
      <c r="AC122" s="147"/>
      <c r="AD122" s="147"/>
      <c r="AE122" s="147"/>
      <c r="AF122" s="147"/>
      <c r="AG122" s="147"/>
      <c r="AH122" s="147"/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</row>
    <row r="123" spans="1:44" s="133" customFormat="1" x14ac:dyDescent="0.25"/>
    <row r="124" spans="1:44" s="133" customFormat="1" x14ac:dyDescent="0.25"/>
    <row r="125" spans="1:44" s="133" customFormat="1" x14ac:dyDescent="0.25"/>
    <row r="126" spans="1:44" s="133" customFormat="1" x14ac:dyDescent="0.25"/>
    <row r="127" spans="1:44" s="151" customFormat="1" x14ac:dyDescent="0.25"/>
    <row r="128" spans="1:44" s="151" customFormat="1" x14ac:dyDescent="0.25"/>
    <row r="129" s="151" customFormat="1" x14ac:dyDescent="0.25"/>
    <row r="130" s="151" customFormat="1" x14ac:dyDescent="0.25"/>
    <row r="131" s="151" customFormat="1" x14ac:dyDescent="0.25"/>
    <row r="132" s="151" customFormat="1" x14ac:dyDescent="0.25"/>
    <row r="133" s="151" customFormat="1" x14ac:dyDescent="0.25"/>
    <row r="134" s="151" customFormat="1" x14ac:dyDescent="0.25"/>
    <row r="135" s="151" customFormat="1" x14ac:dyDescent="0.25"/>
    <row r="136" s="151" customFormat="1" x14ac:dyDescent="0.25"/>
    <row r="137" s="151" customFormat="1" x14ac:dyDescent="0.25"/>
    <row r="138" s="151" customFormat="1" x14ac:dyDescent="0.25"/>
    <row r="139" s="151" customFormat="1" x14ac:dyDescent="0.25"/>
    <row r="140" s="151" customFormat="1" x14ac:dyDescent="0.25"/>
    <row r="141" s="151" customFormat="1" x14ac:dyDescent="0.25"/>
    <row r="142" s="151" customFormat="1" x14ac:dyDescent="0.25"/>
    <row r="143" s="151" customFormat="1" x14ac:dyDescent="0.25"/>
  </sheetData>
  <sheetProtection password="CE02" sheet="1" insertRows="0"/>
  <conditionalFormatting sqref="F23:AR34 F1:AR9 F14:AR21">
    <cfRule type="expression" dxfId="21" priority="3">
      <formula>F$3=0</formula>
    </cfRule>
  </conditionalFormatting>
  <conditionalFormatting sqref="F22:AR22">
    <cfRule type="expression" dxfId="20" priority="2">
      <formula>F$3=0</formula>
    </cfRule>
  </conditionalFormatting>
  <conditionalFormatting sqref="F10:AR13">
    <cfRule type="expression" dxfId="19" priority="1">
      <formula>F$3=0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R140"/>
  <sheetViews>
    <sheetView showGridLines="0" zoomScale="85" zoomScaleNormal="85" workbookViewId="0">
      <selection activeCell="B35" sqref="B35"/>
    </sheetView>
  </sheetViews>
  <sheetFormatPr defaultColWidth="0" defaultRowHeight="15" zeroHeight="1" x14ac:dyDescent="0.25"/>
  <cols>
    <col min="1" max="1" width="116.7109375" style="3" customWidth="1"/>
    <col min="2" max="2" width="37.28515625" style="3" customWidth="1"/>
    <col min="3" max="3" width="14.5703125" style="10" customWidth="1"/>
    <col min="4" max="4" width="12.42578125" style="10" customWidth="1"/>
    <col min="5" max="5" width="13.7109375" style="3" customWidth="1"/>
    <col min="6" max="6" width="13.85546875" style="3" customWidth="1"/>
    <col min="7" max="43" width="13.7109375" style="3" customWidth="1"/>
    <col min="44" max="44" width="2.7109375" style="3" customWidth="1"/>
    <col min="45" max="16384" width="9.140625" style="3" hidden="1"/>
  </cols>
  <sheetData>
    <row r="1" spans="1:43" ht="18" customHeight="1" x14ac:dyDescent="0.25">
      <c r="A1" s="240" t="s">
        <v>187</v>
      </c>
      <c r="B1" s="1" t="s">
        <v>172</v>
      </c>
      <c r="C1" s="2"/>
      <c r="D1" s="245" t="s">
        <v>165</v>
      </c>
      <c r="E1" s="246"/>
      <c r="F1" s="246"/>
      <c r="G1" s="246"/>
      <c r="H1" s="246"/>
      <c r="I1" s="246"/>
    </row>
    <row r="2" spans="1:43" ht="18" customHeight="1" x14ac:dyDescent="0.25">
      <c r="A2" s="241"/>
      <c r="C2" s="4"/>
      <c r="D2" s="245" t="s">
        <v>193</v>
      </c>
      <c r="E2" s="246"/>
      <c r="F2" s="246"/>
      <c r="G2" s="246"/>
      <c r="H2" s="246"/>
      <c r="I2" s="246"/>
    </row>
    <row r="3" spans="1:43" ht="18" customHeight="1" x14ac:dyDescent="0.25">
      <c r="A3" s="241"/>
      <c r="C3" s="5"/>
      <c r="D3" s="245" t="s">
        <v>166</v>
      </c>
      <c r="E3" s="246"/>
      <c r="F3" s="246"/>
      <c r="G3" s="246"/>
      <c r="H3" s="246"/>
      <c r="I3" s="246"/>
    </row>
    <row r="4" spans="1:43" ht="18" customHeight="1" x14ac:dyDescent="0.25">
      <c r="A4" s="247" t="s">
        <v>191</v>
      </c>
      <c r="C4" s="6"/>
      <c r="D4" s="245" t="s">
        <v>167</v>
      </c>
      <c r="E4" s="246"/>
      <c r="F4" s="246"/>
      <c r="G4" s="246"/>
      <c r="H4" s="246"/>
      <c r="I4" s="246"/>
    </row>
    <row r="5" spans="1:43" ht="12.75" customHeight="1" x14ac:dyDescent="0.25">
      <c r="A5" s="247"/>
      <c r="C5" s="7"/>
      <c r="D5" s="142"/>
      <c r="E5" s="142"/>
      <c r="F5" s="142"/>
      <c r="G5" s="142"/>
      <c r="H5" s="142"/>
      <c r="I5" s="142"/>
    </row>
    <row r="6" spans="1:43" s="166" customFormat="1" x14ac:dyDescent="0.25">
      <c r="A6" s="165" t="s">
        <v>62</v>
      </c>
      <c r="C6" s="167"/>
      <c r="D6" s="167"/>
    </row>
    <row r="7" spans="1:43" s="166" customFormat="1" x14ac:dyDescent="0.25">
      <c r="A7" s="168" t="s">
        <v>63</v>
      </c>
      <c r="B7" s="169">
        <f>'Investment Scenario'!B8</f>
        <v>0</v>
      </c>
      <c r="C7" s="170"/>
      <c r="D7" s="170"/>
    </row>
    <row r="8" spans="1:43" s="166" customFormat="1" x14ac:dyDescent="0.25">
      <c r="A8" s="168" t="s">
        <v>64</v>
      </c>
      <c r="B8" s="169">
        <f>'Investment Scenario'!B9</f>
        <v>0</v>
      </c>
      <c r="C8" s="163" t="s">
        <v>173</v>
      </c>
      <c r="D8" s="170"/>
    </row>
    <row r="9" spans="1:43" s="166" customFormat="1" x14ac:dyDescent="0.25">
      <c r="A9" s="168" t="s">
        <v>65</v>
      </c>
      <c r="B9" s="169">
        <f>'Investment Scenario'!B10</f>
        <v>0</v>
      </c>
      <c r="C9" s="170"/>
      <c r="D9" s="170"/>
    </row>
    <row r="10" spans="1:43" s="166" customFormat="1" x14ac:dyDescent="0.25">
      <c r="A10" s="171" t="s">
        <v>66</v>
      </c>
      <c r="B10" s="169">
        <f>$B$9+$B$8-1</f>
        <v>-1</v>
      </c>
      <c r="C10" s="170"/>
      <c r="D10" s="170"/>
    </row>
    <row r="11" spans="1:43" s="166" customFormat="1" x14ac:dyDescent="0.25">
      <c r="A11" s="171" t="s">
        <v>67</v>
      </c>
      <c r="C11" s="167"/>
      <c r="D11" s="167"/>
      <c r="E11" s="172">
        <f>$B$7</f>
        <v>0</v>
      </c>
      <c r="F11" s="172">
        <f>E11+1</f>
        <v>1</v>
      </c>
      <c r="G11" s="172">
        <f>F11+1</f>
        <v>2</v>
      </c>
      <c r="H11" s="172">
        <f>G11+1</f>
        <v>3</v>
      </c>
      <c r="I11" s="172">
        <f>H11+1</f>
        <v>4</v>
      </c>
      <c r="J11" s="172">
        <f>I11+1</f>
        <v>5</v>
      </c>
      <c r="K11" s="172">
        <f t="shared" ref="K11:AQ11" si="0">J11+1</f>
        <v>6</v>
      </c>
      <c r="L11" s="172">
        <f t="shared" si="0"/>
        <v>7</v>
      </c>
      <c r="M11" s="172">
        <f t="shared" si="0"/>
        <v>8</v>
      </c>
      <c r="N11" s="172">
        <f t="shared" si="0"/>
        <v>9</v>
      </c>
      <c r="O11" s="172">
        <f t="shared" si="0"/>
        <v>10</v>
      </c>
      <c r="P11" s="172">
        <f t="shared" si="0"/>
        <v>11</v>
      </c>
      <c r="Q11" s="172">
        <f t="shared" si="0"/>
        <v>12</v>
      </c>
      <c r="R11" s="172">
        <f t="shared" si="0"/>
        <v>13</v>
      </c>
      <c r="S11" s="172">
        <f t="shared" si="0"/>
        <v>14</v>
      </c>
      <c r="T11" s="172">
        <f t="shared" si="0"/>
        <v>15</v>
      </c>
      <c r="U11" s="172">
        <f t="shared" si="0"/>
        <v>16</v>
      </c>
      <c r="V11" s="172">
        <f t="shared" si="0"/>
        <v>17</v>
      </c>
      <c r="W11" s="172">
        <f t="shared" si="0"/>
        <v>18</v>
      </c>
      <c r="X11" s="172">
        <f t="shared" si="0"/>
        <v>19</v>
      </c>
      <c r="Y11" s="172">
        <f t="shared" si="0"/>
        <v>20</v>
      </c>
      <c r="Z11" s="172">
        <f t="shared" si="0"/>
        <v>21</v>
      </c>
      <c r="AA11" s="172">
        <f t="shared" si="0"/>
        <v>22</v>
      </c>
      <c r="AB11" s="172">
        <f t="shared" si="0"/>
        <v>23</v>
      </c>
      <c r="AC11" s="172">
        <f t="shared" si="0"/>
        <v>24</v>
      </c>
      <c r="AD11" s="172">
        <f t="shared" si="0"/>
        <v>25</v>
      </c>
      <c r="AE11" s="172">
        <f t="shared" si="0"/>
        <v>26</v>
      </c>
      <c r="AF11" s="172">
        <f t="shared" si="0"/>
        <v>27</v>
      </c>
      <c r="AG11" s="172">
        <f t="shared" si="0"/>
        <v>28</v>
      </c>
      <c r="AH11" s="172">
        <f t="shared" si="0"/>
        <v>29</v>
      </c>
      <c r="AI11" s="172">
        <f t="shared" si="0"/>
        <v>30</v>
      </c>
      <c r="AJ11" s="172">
        <f t="shared" si="0"/>
        <v>31</v>
      </c>
      <c r="AK11" s="172">
        <f t="shared" si="0"/>
        <v>32</v>
      </c>
      <c r="AL11" s="172">
        <f t="shared" si="0"/>
        <v>33</v>
      </c>
      <c r="AM11" s="172">
        <f t="shared" si="0"/>
        <v>34</v>
      </c>
      <c r="AN11" s="172">
        <f t="shared" si="0"/>
        <v>35</v>
      </c>
      <c r="AO11" s="172">
        <f t="shared" si="0"/>
        <v>36</v>
      </c>
      <c r="AP11" s="172">
        <f t="shared" si="0"/>
        <v>37</v>
      </c>
      <c r="AQ11" s="172">
        <f t="shared" si="0"/>
        <v>38</v>
      </c>
    </row>
    <row r="12" spans="1:43" s="166" customFormat="1" x14ac:dyDescent="0.25">
      <c r="A12" s="171" t="s">
        <v>68</v>
      </c>
      <c r="C12" s="167"/>
      <c r="D12" s="167"/>
      <c r="E12" s="173">
        <f>IF(E11&lt;$B$9,0,1)</f>
        <v>1</v>
      </c>
      <c r="F12" s="173">
        <f t="shared" ref="F12:AQ12" si="1">IF(F11&lt;$B$9,0,1)</f>
        <v>1</v>
      </c>
      <c r="G12" s="173">
        <f t="shared" si="1"/>
        <v>1</v>
      </c>
      <c r="H12" s="173">
        <f>IF(H11&lt;$B$9,0,1)</f>
        <v>1</v>
      </c>
      <c r="I12" s="173">
        <f t="shared" si="1"/>
        <v>1</v>
      </c>
      <c r="J12" s="173">
        <f t="shared" si="1"/>
        <v>1</v>
      </c>
      <c r="K12" s="173">
        <f t="shared" si="1"/>
        <v>1</v>
      </c>
      <c r="L12" s="173">
        <f t="shared" si="1"/>
        <v>1</v>
      </c>
      <c r="M12" s="173">
        <f t="shared" si="1"/>
        <v>1</v>
      </c>
      <c r="N12" s="173">
        <f t="shared" si="1"/>
        <v>1</v>
      </c>
      <c r="O12" s="173">
        <f t="shared" si="1"/>
        <v>1</v>
      </c>
      <c r="P12" s="173">
        <f t="shared" si="1"/>
        <v>1</v>
      </c>
      <c r="Q12" s="173">
        <f t="shared" si="1"/>
        <v>1</v>
      </c>
      <c r="R12" s="173">
        <f t="shared" si="1"/>
        <v>1</v>
      </c>
      <c r="S12" s="173">
        <f t="shared" si="1"/>
        <v>1</v>
      </c>
      <c r="T12" s="173">
        <f t="shared" si="1"/>
        <v>1</v>
      </c>
      <c r="U12" s="173">
        <f t="shared" si="1"/>
        <v>1</v>
      </c>
      <c r="V12" s="173">
        <f t="shared" si="1"/>
        <v>1</v>
      </c>
      <c r="W12" s="173">
        <f t="shared" si="1"/>
        <v>1</v>
      </c>
      <c r="X12" s="173">
        <f t="shared" si="1"/>
        <v>1</v>
      </c>
      <c r="Y12" s="173">
        <f t="shared" si="1"/>
        <v>1</v>
      </c>
      <c r="Z12" s="173">
        <f t="shared" si="1"/>
        <v>1</v>
      </c>
      <c r="AA12" s="173">
        <f t="shared" si="1"/>
        <v>1</v>
      </c>
      <c r="AB12" s="173">
        <f t="shared" si="1"/>
        <v>1</v>
      </c>
      <c r="AC12" s="173">
        <f t="shared" si="1"/>
        <v>1</v>
      </c>
      <c r="AD12" s="173">
        <f t="shared" si="1"/>
        <v>1</v>
      </c>
      <c r="AE12" s="173">
        <f t="shared" si="1"/>
        <v>1</v>
      </c>
      <c r="AF12" s="173">
        <f t="shared" si="1"/>
        <v>1</v>
      </c>
      <c r="AG12" s="173">
        <f t="shared" si="1"/>
        <v>1</v>
      </c>
      <c r="AH12" s="173">
        <f t="shared" si="1"/>
        <v>1</v>
      </c>
      <c r="AI12" s="173">
        <f t="shared" si="1"/>
        <v>1</v>
      </c>
      <c r="AJ12" s="173">
        <f t="shared" si="1"/>
        <v>1</v>
      </c>
      <c r="AK12" s="173">
        <f t="shared" si="1"/>
        <v>1</v>
      </c>
      <c r="AL12" s="173">
        <f t="shared" si="1"/>
        <v>1</v>
      </c>
      <c r="AM12" s="173">
        <f t="shared" si="1"/>
        <v>1</v>
      </c>
      <c r="AN12" s="173">
        <f t="shared" si="1"/>
        <v>1</v>
      </c>
      <c r="AO12" s="173">
        <f t="shared" si="1"/>
        <v>1</v>
      </c>
      <c r="AP12" s="173">
        <f t="shared" si="1"/>
        <v>1</v>
      </c>
      <c r="AQ12" s="173">
        <f t="shared" si="1"/>
        <v>1</v>
      </c>
    </row>
    <row r="13" spans="1:43" s="166" customFormat="1" x14ac:dyDescent="0.25">
      <c r="A13" s="171" t="s">
        <v>69</v>
      </c>
      <c r="C13" s="167"/>
      <c r="D13" s="167"/>
      <c r="E13" s="169">
        <f>IF(SUM($E$12:E12)&gt;$B$8,0,SUM($E$12:E12))</f>
        <v>0</v>
      </c>
      <c r="F13" s="169">
        <f>IF(SUM($E$12:F12)&gt;$B$8,0,SUM($E$12:F12))</f>
        <v>0</v>
      </c>
      <c r="G13" s="169">
        <f>IF(SUM($E$12:G12)&gt;$B$8,0,SUM($E$12:G12))</f>
        <v>0</v>
      </c>
      <c r="H13" s="169">
        <f>IF(SUM($E$12:H12)&gt;$B$8,0,SUM($E$12:H12))</f>
        <v>0</v>
      </c>
      <c r="I13" s="169">
        <f>IF(SUM($E$12:I12)&gt;$B$8,0,SUM($E$12:I12))</f>
        <v>0</v>
      </c>
      <c r="J13" s="169">
        <f>IF(SUM($E$12:J12)&gt;$B$8,0,SUM($E$12:J12))</f>
        <v>0</v>
      </c>
      <c r="K13" s="169">
        <f>IF(SUM($E$12:K12)&gt;$B$8,0,SUM($E$12:K12))</f>
        <v>0</v>
      </c>
      <c r="L13" s="169">
        <f>IF(SUM($E$12:L12)&gt;$B$8,0,SUM($E$12:L12))</f>
        <v>0</v>
      </c>
      <c r="M13" s="169">
        <f>IF(SUM($E$12:M12)&gt;$B$8,0,SUM($E$12:M12))</f>
        <v>0</v>
      </c>
      <c r="N13" s="169">
        <f>IF(SUM($E$12:N12)&gt;$B$8,0,SUM($E$12:N12))</f>
        <v>0</v>
      </c>
      <c r="O13" s="169">
        <f>IF(SUM($E$12:O12)&gt;$B$8,0,SUM($E$12:O12))</f>
        <v>0</v>
      </c>
      <c r="P13" s="169">
        <f>IF(SUM($E$12:P12)&gt;$B$8,0,SUM($E$12:P12))</f>
        <v>0</v>
      </c>
      <c r="Q13" s="169">
        <f>IF(SUM($E$12:Q12)&gt;$B$8,0,SUM($E$12:Q12))</f>
        <v>0</v>
      </c>
      <c r="R13" s="169">
        <f>IF(SUM($E$12:R12)&gt;$B$8,0,SUM($E$12:R12))</f>
        <v>0</v>
      </c>
      <c r="S13" s="169">
        <f>IF(SUM($E$12:S12)&gt;$B$8,0,SUM($E$12:S12))</f>
        <v>0</v>
      </c>
      <c r="T13" s="169">
        <f>IF(SUM($E$12:T12)&gt;$B$8,0,SUM($E$12:T12))</f>
        <v>0</v>
      </c>
      <c r="U13" s="169">
        <f>IF(SUM($E$12:U12)&gt;$B$8,0,SUM($E$12:U12))</f>
        <v>0</v>
      </c>
      <c r="V13" s="169">
        <f>IF(SUM($E$12:V12)&gt;$B$8,0,SUM($E$12:V12))</f>
        <v>0</v>
      </c>
      <c r="W13" s="169">
        <f>IF(SUM($E$12:W12)&gt;$B$8,0,SUM($E$12:W12))</f>
        <v>0</v>
      </c>
      <c r="X13" s="169">
        <f>IF(SUM($E$12:X12)&gt;$B$8,0,SUM($E$12:X12))</f>
        <v>0</v>
      </c>
      <c r="Y13" s="169">
        <f>IF(SUM($E$12:Y12)&gt;$B$8,0,SUM($E$12:Y12))</f>
        <v>0</v>
      </c>
      <c r="Z13" s="169">
        <f>IF(SUM($E$12:Z12)&gt;$B$8,0,SUM($E$12:Z12))</f>
        <v>0</v>
      </c>
      <c r="AA13" s="169">
        <f>IF(SUM($E$12:AA12)&gt;$B$8,0,SUM($E$12:AA12))</f>
        <v>0</v>
      </c>
      <c r="AB13" s="169">
        <f>IF(SUM($E$12:AB12)&gt;$B$8,0,SUM($E$12:AB12))</f>
        <v>0</v>
      </c>
      <c r="AC13" s="169">
        <f>IF(SUM($E$12:AC12)&gt;$B$8,0,SUM($E$12:AC12))</f>
        <v>0</v>
      </c>
      <c r="AD13" s="169">
        <f>IF(SUM($E$12:AD12)&gt;$B$8,0,SUM($E$12:AD12))</f>
        <v>0</v>
      </c>
      <c r="AE13" s="169">
        <f>IF(SUM($E$12:AE12)&gt;$B$8,0,SUM($E$12:AE12))</f>
        <v>0</v>
      </c>
      <c r="AF13" s="169">
        <f>IF(SUM($E$12:AF12)&gt;$B$8,0,SUM($E$12:AF12))</f>
        <v>0</v>
      </c>
      <c r="AG13" s="169">
        <f>IF(SUM($E$12:AG12)&gt;$B$8,0,SUM($E$12:AG12))</f>
        <v>0</v>
      </c>
      <c r="AH13" s="169">
        <f>IF(SUM($E$12:AH12)&gt;$B$8,0,SUM($E$12:AH12))</f>
        <v>0</v>
      </c>
      <c r="AI13" s="169">
        <f>IF(SUM($E$12:AI12)&gt;$B$8,0,SUM($E$12:AI12))</f>
        <v>0</v>
      </c>
      <c r="AJ13" s="169">
        <f>IF(SUM($E$12:AJ12)&gt;$B$8,0,SUM($E$12:AJ12))</f>
        <v>0</v>
      </c>
      <c r="AK13" s="169">
        <f>IF(SUM($E$12:AK12)&gt;$B$8,0,SUM($E$12:AK12))</f>
        <v>0</v>
      </c>
      <c r="AL13" s="169">
        <f>IF(SUM($E$12:AL12)&gt;$B$8,0,SUM($E$12:AL12))</f>
        <v>0</v>
      </c>
      <c r="AM13" s="169">
        <f>IF(SUM($E$12:AM12)&gt;$B$8,0,SUM($E$12:AM12))</f>
        <v>0</v>
      </c>
      <c r="AN13" s="169">
        <f>IF(SUM($E$12:AN12)&gt;$B$8,0,SUM($E$12:AN12))</f>
        <v>0</v>
      </c>
      <c r="AO13" s="169">
        <f>IF(SUM($E$12:AO12)&gt;$B$8,0,SUM($E$12:AO12))</f>
        <v>0</v>
      </c>
      <c r="AP13" s="169">
        <f>IF(SUM($E$12:AP12)&gt;$B$8,0,SUM($E$12:AP12))</f>
        <v>0</v>
      </c>
      <c r="AQ13" s="169">
        <f>IF(SUM($E$12:AQ12)&gt;$B$8,0,SUM($E$12:AQ12))</f>
        <v>0</v>
      </c>
    </row>
    <row r="14" spans="1:43" s="166" customFormat="1" x14ac:dyDescent="0.25">
      <c r="A14" s="168" t="s">
        <v>70</v>
      </c>
      <c r="C14" s="167"/>
      <c r="D14" s="167"/>
      <c r="E14" s="174">
        <f>'Investment Scenario'!E15</f>
        <v>0</v>
      </c>
      <c r="F14" s="174">
        <f>'Investment Scenario'!F15</f>
        <v>0</v>
      </c>
      <c r="G14" s="174">
        <f>'Investment Scenario'!G15</f>
        <v>0</v>
      </c>
      <c r="H14" s="174">
        <f>'Investment Scenario'!H15</f>
        <v>0</v>
      </c>
      <c r="I14" s="174">
        <f>'Investment Scenario'!I15</f>
        <v>0</v>
      </c>
      <c r="J14" s="174">
        <f>'Investment Scenario'!J15</f>
        <v>0</v>
      </c>
      <c r="K14" s="174">
        <f>'Investment Scenario'!K15</f>
        <v>0</v>
      </c>
      <c r="L14" s="174">
        <f>'Investment Scenario'!L15</f>
        <v>0</v>
      </c>
      <c r="M14" s="174">
        <f>'Investment Scenario'!M15</f>
        <v>0</v>
      </c>
      <c r="N14" s="174">
        <f>'Investment Scenario'!N15</f>
        <v>0</v>
      </c>
      <c r="O14" s="174">
        <f>'Investment Scenario'!O15</f>
        <v>0</v>
      </c>
      <c r="P14" s="174">
        <f>'Investment Scenario'!P15</f>
        <v>0</v>
      </c>
      <c r="Q14" s="174">
        <f>'Investment Scenario'!Q15</f>
        <v>0</v>
      </c>
      <c r="R14" s="174">
        <f>'Investment Scenario'!R15</f>
        <v>0</v>
      </c>
      <c r="S14" s="174">
        <f>'Investment Scenario'!S15</f>
        <v>0</v>
      </c>
      <c r="T14" s="174">
        <f>'Investment Scenario'!T15</f>
        <v>0</v>
      </c>
      <c r="U14" s="174">
        <f>'Investment Scenario'!U15</f>
        <v>0</v>
      </c>
      <c r="V14" s="174">
        <f>'Investment Scenario'!V15</f>
        <v>0</v>
      </c>
      <c r="W14" s="174">
        <f>'Investment Scenario'!W15</f>
        <v>0</v>
      </c>
      <c r="X14" s="174">
        <f>'Investment Scenario'!X15</f>
        <v>0</v>
      </c>
      <c r="Y14" s="174">
        <f>'Investment Scenario'!Y15</f>
        <v>0</v>
      </c>
      <c r="Z14" s="174">
        <f>'Investment Scenario'!Z15</f>
        <v>0</v>
      </c>
      <c r="AA14" s="174">
        <f>'Investment Scenario'!AA15</f>
        <v>0</v>
      </c>
      <c r="AB14" s="174">
        <f>'Investment Scenario'!AB15</f>
        <v>0</v>
      </c>
      <c r="AC14" s="174">
        <f>'Investment Scenario'!AC15</f>
        <v>0</v>
      </c>
      <c r="AD14" s="174">
        <f>'Investment Scenario'!AD15</f>
        <v>0</v>
      </c>
      <c r="AE14" s="174">
        <f>'Investment Scenario'!AE15</f>
        <v>0</v>
      </c>
      <c r="AF14" s="174">
        <f>'Investment Scenario'!AF15</f>
        <v>0</v>
      </c>
      <c r="AG14" s="174">
        <f>'Investment Scenario'!AG15</f>
        <v>0</v>
      </c>
      <c r="AH14" s="174">
        <f>'Investment Scenario'!AH15</f>
        <v>0</v>
      </c>
      <c r="AI14" s="174">
        <f>'Investment Scenario'!AI15</f>
        <v>0</v>
      </c>
      <c r="AJ14" s="174">
        <f>'Investment Scenario'!AJ15</f>
        <v>0</v>
      </c>
      <c r="AK14" s="174">
        <f>'Investment Scenario'!AK15</f>
        <v>0</v>
      </c>
      <c r="AL14" s="174">
        <f>'Investment Scenario'!AL15</f>
        <v>0</v>
      </c>
      <c r="AM14" s="174">
        <f>'Investment Scenario'!AM15</f>
        <v>0</v>
      </c>
      <c r="AN14" s="174">
        <f>'Investment Scenario'!AN15</f>
        <v>0</v>
      </c>
      <c r="AO14" s="174">
        <f>'Investment Scenario'!AO15</f>
        <v>0</v>
      </c>
      <c r="AP14" s="174">
        <f>'Investment Scenario'!AP15</f>
        <v>0</v>
      </c>
      <c r="AQ14" s="174">
        <f>'Investment Scenario'!AQ15</f>
        <v>0</v>
      </c>
    </row>
    <row r="15" spans="1:43" s="166" customFormat="1" x14ac:dyDescent="0.25">
      <c r="A15" s="168" t="s">
        <v>189</v>
      </c>
      <c r="B15" s="175">
        <f>'Investment Scenario'!B16</f>
        <v>25</v>
      </c>
    </row>
    <row r="16" spans="1:43" s="166" customFormat="1" x14ac:dyDescent="0.25">
      <c r="A16" s="171" t="s">
        <v>72</v>
      </c>
      <c r="B16" s="176">
        <f>'Investment Scenario'!B17</f>
        <v>0.19</v>
      </c>
    </row>
    <row r="17" spans="1:44" s="166" customFormat="1" x14ac:dyDescent="0.25">
      <c r="A17" s="168"/>
    </row>
    <row r="18" spans="1:44" s="166" customFormat="1" ht="15" customHeight="1" x14ac:dyDescent="0.25">
      <c r="A18" s="177" t="s">
        <v>74</v>
      </c>
      <c r="B18" s="164"/>
      <c r="C18" s="167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</row>
    <row r="19" spans="1:44" s="166" customFormat="1" x14ac:dyDescent="0.25">
      <c r="A19" s="179" t="s">
        <v>75</v>
      </c>
      <c r="B19" s="169">
        <f>'Investment Scenario'!B20</f>
        <v>0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</row>
    <row r="20" spans="1:44" s="166" customFormat="1" x14ac:dyDescent="0.25">
      <c r="A20" s="179" t="s">
        <v>76</v>
      </c>
      <c r="B20" s="169">
        <f>'Investment Scenario'!B21</f>
        <v>0</v>
      </c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</row>
    <row r="21" spans="1:44" s="166" customFormat="1" x14ac:dyDescent="0.25">
      <c r="A21" s="179" t="s">
        <v>77</v>
      </c>
      <c r="B21" s="169">
        <f>'Investment Scenario'!B22</f>
        <v>0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</row>
    <row r="22" spans="1:44" s="166" customFormat="1" x14ac:dyDescent="0.25">
      <c r="A22" s="179" t="s">
        <v>78</v>
      </c>
      <c r="B22" s="169">
        <f>'Investment Scenario'!B23</f>
        <v>0</v>
      </c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</row>
    <row r="23" spans="1:44" s="166" customFormat="1" x14ac:dyDescent="0.25">
      <c r="A23" s="179" t="s">
        <v>79</v>
      </c>
      <c r="B23" s="169">
        <f>'Investment Scenario'!B24</f>
        <v>0</v>
      </c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</row>
    <row r="24" spans="1:44" s="166" customFormat="1" x14ac:dyDescent="0.25">
      <c r="A24" s="179" t="s">
        <v>80</v>
      </c>
      <c r="B24" s="169">
        <f>'Investment Scenario'!B25</f>
        <v>0</v>
      </c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</row>
    <row r="25" spans="1:44" s="166" customFormat="1" x14ac:dyDescent="0.25">
      <c r="A25" s="179" t="s">
        <v>81</v>
      </c>
      <c r="B25" s="169">
        <f>'Investment Scenario'!B26</f>
        <v>0</v>
      </c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</row>
    <row r="26" spans="1:44" s="166" customFormat="1" x14ac:dyDescent="0.25">
      <c r="A26" s="179" t="s">
        <v>82</v>
      </c>
      <c r="B26" s="169">
        <f>'Investment Scenario'!B27</f>
        <v>0</v>
      </c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</row>
    <row r="27" spans="1:44" s="166" customFormat="1" x14ac:dyDescent="0.25">
      <c r="A27" s="165" t="s">
        <v>83</v>
      </c>
      <c r="B27" s="181">
        <f>'Funding Gap'!$B$19*'Funding Gap'!$B$20/1000+'Funding Gap'!$B$23*'Funding Gap'!$B$24/1000</f>
        <v>0</v>
      </c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</row>
    <row r="28" spans="1:44" s="166" customFormat="1" x14ac:dyDescent="0.25">
      <c r="A28" s="165" t="s">
        <v>84</v>
      </c>
      <c r="B28" s="181">
        <f>'Funding Gap'!$B$21*'Funding Gap'!$B$22/1000+'Funding Gap'!$B$25*'Funding Gap'!$B$26/1000</f>
        <v>0</v>
      </c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</row>
    <row r="29" spans="1:44" s="215" customFormat="1" x14ac:dyDescent="0.25">
      <c r="A29" s="213"/>
      <c r="B29" s="214"/>
      <c r="C29" s="214"/>
      <c r="D29" s="214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14"/>
    </row>
    <row r="30" spans="1:44" s="166" customFormat="1" x14ac:dyDescent="0.25">
      <c r="A30" s="216" t="s">
        <v>85</v>
      </c>
      <c r="B30" s="214"/>
      <c r="C30" s="214"/>
      <c r="D30" s="214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5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5"/>
      <c r="AO30" s="226"/>
      <c r="AP30" s="226"/>
      <c r="AQ30" s="226"/>
      <c r="AR30" s="249"/>
    </row>
    <row r="31" spans="1:44" s="166" customFormat="1" x14ac:dyDescent="0.25">
      <c r="A31" s="213" t="s">
        <v>86</v>
      </c>
      <c r="B31" s="217">
        <f>'Investment Scenario'!B32</f>
        <v>0</v>
      </c>
      <c r="C31" s="218"/>
      <c r="D31" s="218"/>
      <c r="E31" s="225" t="s">
        <v>2</v>
      </c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7"/>
      <c r="W31" s="225" t="s">
        <v>2</v>
      </c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  <c r="AH31" s="225"/>
      <c r="AI31" s="225"/>
      <c r="AJ31" s="225"/>
      <c r="AK31" s="225"/>
      <c r="AL31" s="225"/>
      <c r="AM31" s="225"/>
      <c r="AN31" s="227"/>
      <c r="AO31" s="225" t="s">
        <v>2</v>
      </c>
      <c r="AP31" s="225"/>
      <c r="AQ31" s="225"/>
      <c r="AR31" s="249"/>
    </row>
    <row r="32" spans="1:44" s="166" customFormat="1" x14ac:dyDescent="0.25">
      <c r="A32" s="213" t="s">
        <v>87</v>
      </c>
      <c r="B32" s="219">
        <f>'Investment Scenario'!B33</f>
        <v>0</v>
      </c>
      <c r="C32" s="220"/>
      <c r="D32" s="220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49"/>
    </row>
    <row r="33" spans="1:44" s="166" customFormat="1" x14ac:dyDescent="0.25">
      <c r="A33" s="213" t="s">
        <v>88</v>
      </c>
      <c r="B33" s="221"/>
      <c r="C33" s="214"/>
      <c r="D33" s="214"/>
      <c r="E33" s="174">
        <f>'Investment Scenario'!E34</f>
        <v>0</v>
      </c>
      <c r="F33" s="174">
        <f>'Investment Scenario'!F34</f>
        <v>0</v>
      </c>
      <c r="G33" s="174">
        <f>'Investment Scenario'!G34</f>
        <v>0</v>
      </c>
      <c r="H33" s="174">
        <f>'Investment Scenario'!H34</f>
        <v>0</v>
      </c>
      <c r="I33" s="174">
        <f>'Investment Scenario'!I34</f>
        <v>0</v>
      </c>
      <c r="J33" s="174">
        <f>'Investment Scenario'!J34</f>
        <v>0</v>
      </c>
      <c r="K33" s="174">
        <f>'Investment Scenario'!K34</f>
        <v>0</v>
      </c>
      <c r="L33" s="174">
        <f>'Investment Scenario'!L34</f>
        <v>0</v>
      </c>
      <c r="M33" s="174">
        <f>'Investment Scenario'!M34</f>
        <v>0</v>
      </c>
      <c r="N33" s="174">
        <f>'Investment Scenario'!N34</f>
        <v>0</v>
      </c>
      <c r="O33" s="174">
        <f>'Investment Scenario'!O34</f>
        <v>0</v>
      </c>
      <c r="P33" s="174">
        <f>'Investment Scenario'!P34</f>
        <v>0</v>
      </c>
      <c r="Q33" s="174">
        <f>'Investment Scenario'!Q34</f>
        <v>0</v>
      </c>
      <c r="R33" s="174">
        <f>'Investment Scenario'!R34</f>
        <v>0</v>
      </c>
      <c r="S33" s="174">
        <f>'Investment Scenario'!S34</f>
        <v>0</v>
      </c>
      <c r="T33" s="174">
        <f>'Investment Scenario'!T34</f>
        <v>0</v>
      </c>
      <c r="U33" s="174">
        <f>'Investment Scenario'!U34</f>
        <v>0</v>
      </c>
      <c r="V33" s="174">
        <f>'Investment Scenario'!V34</f>
        <v>0</v>
      </c>
      <c r="W33" s="174">
        <f>'Investment Scenario'!W34</f>
        <v>0</v>
      </c>
      <c r="X33" s="174">
        <f>'Investment Scenario'!X34</f>
        <v>0</v>
      </c>
      <c r="Y33" s="174">
        <f>'Investment Scenario'!Y34</f>
        <v>0</v>
      </c>
      <c r="Z33" s="174">
        <f>'Investment Scenario'!Z34</f>
        <v>0</v>
      </c>
      <c r="AA33" s="174">
        <f>'Investment Scenario'!AA34</f>
        <v>0</v>
      </c>
      <c r="AB33" s="174">
        <f>'Investment Scenario'!AB34</f>
        <v>0</v>
      </c>
      <c r="AC33" s="174">
        <f>'Investment Scenario'!AC34</f>
        <v>0</v>
      </c>
      <c r="AD33" s="174">
        <f>'Investment Scenario'!AD34</f>
        <v>0</v>
      </c>
      <c r="AE33" s="174">
        <f>'Investment Scenario'!AE34</f>
        <v>0</v>
      </c>
      <c r="AF33" s="174">
        <f>'Investment Scenario'!AF34</f>
        <v>0</v>
      </c>
      <c r="AG33" s="174">
        <f>'Investment Scenario'!AG34</f>
        <v>0</v>
      </c>
      <c r="AH33" s="174">
        <f>'Investment Scenario'!AH34</f>
        <v>0</v>
      </c>
      <c r="AI33" s="174">
        <f>'Investment Scenario'!AI34</f>
        <v>0</v>
      </c>
      <c r="AJ33" s="174">
        <f>'Investment Scenario'!AJ34</f>
        <v>0</v>
      </c>
      <c r="AK33" s="174">
        <f>'Investment Scenario'!AK34</f>
        <v>0</v>
      </c>
      <c r="AL33" s="174">
        <f>'Investment Scenario'!AL34</f>
        <v>0</v>
      </c>
      <c r="AM33" s="174">
        <f>'Investment Scenario'!AM34</f>
        <v>0</v>
      </c>
      <c r="AN33" s="174">
        <f>'Investment Scenario'!AN34</f>
        <v>0</v>
      </c>
      <c r="AO33" s="174">
        <f>'Investment Scenario'!AO34</f>
        <v>0</v>
      </c>
      <c r="AP33" s="174">
        <f>'Investment Scenario'!AP34</f>
        <v>0</v>
      </c>
      <c r="AQ33" s="174">
        <f>'Investment Scenario'!AQ34</f>
        <v>0</v>
      </c>
      <c r="AR33" s="249"/>
    </row>
    <row r="34" spans="1:44" s="166" customFormat="1" x14ac:dyDescent="0.25">
      <c r="A34" s="213" t="s">
        <v>89</v>
      </c>
      <c r="B34" s="182" t="str">
        <f>IF(SUM(E34:AQ34)=B32*(B38-B39),"součet v pořádku / sum is OK","součet v řádku nesedí")</f>
        <v>součet v pořádku / sum is OK</v>
      </c>
      <c r="C34" s="222"/>
      <c r="D34" s="214"/>
      <c r="E34" s="223">
        <f t="shared" ref="E34:AQ34" si="2">$B$32*(E42-E43)</f>
        <v>0</v>
      </c>
      <c r="F34" s="223">
        <f t="shared" si="2"/>
        <v>0</v>
      </c>
      <c r="G34" s="223">
        <f t="shared" si="2"/>
        <v>0</v>
      </c>
      <c r="H34" s="223">
        <f t="shared" si="2"/>
        <v>0</v>
      </c>
      <c r="I34" s="223">
        <f t="shared" si="2"/>
        <v>0</v>
      </c>
      <c r="J34" s="223">
        <f t="shared" si="2"/>
        <v>0</v>
      </c>
      <c r="K34" s="223">
        <f t="shared" si="2"/>
        <v>0</v>
      </c>
      <c r="L34" s="223">
        <f t="shared" si="2"/>
        <v>0</v>
      </c>
      <c r="M34" s="223">
        <f t="shared" si="2"/>
        <v>0</v>
      </c>
      <c r="N34" s="223">
        <f t="shared" si="2"/>
        <v>0</v>
      </c>
      <c r="O34" s="223">
        <f t="shared" si="2"/>
        <v>0</v>
      </c>
      <c r="P34" s="223">
        <f t="shared" si="2"/>
        <v>0</v>
      </c>
      <c r="Q34" s="223">
        <f t="shared" si="2"/>
        <v>0</v>
      </c>
      <c r="R34" s="223">
        <f t="shared" si="2"/>
        <v>0</v>
      </c>
      <c r="S34" s="223">
        <f t="shared" si="2"/>
        <v>0</v>
      </c>
      <c r="T34" s="223">
        <f t="shared" si="2"/>
        <v>0</v>
      </c>
      <c r="U34" s="223">
        <f t="shared" si="2"/>
        <v>0</v>
      </c>
      <c r="V34" s="223">
        <f t="shared" si="2"/>
        <v>0</v>
      </c>
      <c r="W34" s="223">
        <f t="shared" si="2"/>
        <v>0</v>
      </c>
      <c r="X34" s="223">
        <f t="shared" si="2"/>
        <v>0</v>
      </c>
      <c r="Y34" s="223">
        <f t="shared" si="2"/>
        <v>0</v>
      </c>
      <c r="Z34" s="223">
        <f t="shared" si="2"/>
        <v>0</v>
      </c>
      <c r="AA34" s="223">
        <f t="shared" si="2"/>
        <v>0</v>
      </c>
      <c r="AB34" s="223">
        <f t="shared" si="2"/>
        <v>0</v>
      </c>
      <c r="AC34" s="223">
        <f t="shared" si="2"/>
        <v>0</v>
      </c>
      <c r="AD34" s="223">
        <f t="shared" si="2"/>
        <v>0</v>
      </c>
      <c r="AE34" s="223">
        <f t="shared" si="2"/>
        <v>0</v>
      </c>
      <c r="AF34" s="223">
        <f t="shared" si="2"/>
        <v>0</v>
      </c>
      <c r="AG34" s="223">
        <f t="shared" si="2"/>
        <v>0</v>
      </c>
      <c r="AH34" s="223">
        <f t="shared" si="2"/>
        <v>0</v>
      </c>
      <c r="AI34" s="223">
        <f t="shared" si="2"/>
        <v>0</v>
      </c>
      <c r="AJ34" s="223">
        <f t="shared" si="2"/>
        <v>0</v>
      </c>
      <c r="AK34" s="223">
        <f t="shared" si="2"/>
        <v>0</v>
      </c>
      <c r="AL34" s="223">
        <f t="shared" si="2"/>
        <v>0</v>
      </c>
      <c r="AM34" s="223">
        <f t="shared" si="2"/>
        <v>0</v>
      </c>
      <c r="AN34" s="223">
        <f t="shared" si="2"/>
        <v>0</v>
      </c>
      <c r="AO34" s="223">
        <f t="shared" si="2"/>
        <v>0</v>
      </c>
      <c r="AP34" s="223">
        <f t="shared" si="2"/>
        <v>0</v>
      </c>
      <c r="AQ34" s="223">
        <f t="shared" si="2"/>
        <v>0</v>
      </c>
      <c r="AR34" s="249"/>
    </row>
    <row r="35" spans="1:44" s="166" customFormat="1" x14ac:dyDescent="0.25">
      <c r="A35" s="213" t="s">
        <v>90</v>
      </c>
      <c r="B35" s="182" t="str">
        <f>IFERROR(IF(SUM(E35:AQ35)=SUM(E34:AQ34),"součet v pořádku / sum is OK","součet v řádku nesedí"),"Chyba: pravděpodobně není zadána Odpisová doba na ř. 41")</f>
        <v>Chyba: pravděpodobně není zadána Odpisová doba na ř. 41</v>
      </c>
      <c r="C35" s="222"/>
      <c r="D35" s="214"/>
      <c r="E35" s="223"/>
      <c r="F35" s="223" t="e">
        <f>IF(SUM($E$35:E35)&gt;SUM($E$34:F34),0,IF((SUM($E$35:E35)+E35)&gt;SUM($E$34:F34),SUM($E$34:E34)-SUM($E$35:E35),E35+E34/$B$41))</f>
        <v>#DIV/0!</v>
      </c>
      <c r="G35" s="223" t="e">
        <f>IF(SUM($E$35:F35)&gt;SUM($E$34:G34),0,IF((SUM($E$35:F35)+F35)&gt;SUM($E$34:G34),SUM($E$34:F34)-SUM($E$35:F35),F35+F34/$B$41))</f>
        <v>#DIV/0!</v>
      </c>
      <c r="H35" s="223" t="e">
        <f>IF(SUM($E$35:G35)&gt;SUM($E$34:H34),0,IF((SUM($E$35:G35)+G35)&gt;SUM($E$34:H34),SUM($E$34:G34)-SUM($E$35:G35),G35+G34/$B$41))</f>
        <v>#DIV/0!</v>
      </c>
      <c r="I35" s="223" t="e">
        <f>IF(SUM($E$35:H35)&gt;SUM($E$34:I34),0,IF((SUM($E$35:H35)+H35)&gt;SUM($E$34:I34),SUM($E$34:H34)-SUM($E$35:H35),H35+H34/$B$41))</f>
        <v>#DIV/0!</v>
      </c>
      <c r="J35" s="223" t="e">
        <f>IF(SUM($E$35:I35)&gt;SUM($E$34:J34),0,IF((SUM($E$35:I35)+I35)&gt;SUM($E$34:J34),SUM($E$34:I34)-SUM($E$35:I35),I35+I34/$B$41))</f>
        <v>#DIV/0!</v>
      </c>
      <c r="K35" s="223" t="e">
        <f>IF(SUM($E$35:J35)&gt;SUM($E$34:K34),0,IF((SUM($E$35:J35)+J35)&gt;SUM($E$34:K34),SUM($E$34:J34)-SUM($E$35:J35),J35+J34/$B$41))</f>
        <v>#DIV/0!</v>
      </c>
      <c r="L35" s="223" t="e">
        <f>IF(SUM($E$35:K35)&gt;SUM($E$34:L34),0,IF((SUM($E$35:K35)+K35)&gt;SUM($E$34:L34),SUM($E$34:K34)-SUM($E$35:K35),K35+K34/$B$41))</f>
        <v>#DIV/0!</v>
      </c>
      <c r="M35" s="223" t="e">
        <f>IF(SUM($E$35:L35)&gt;SUM($E$34:M34),0,IF((SUM($E$35:L35)+L35)&gt;SUM($E$34:M34),SUM($E$34:L34)-SUM($E$35:L35),L35+L34/$B$41))</f>
        <v>#DIV/0!</v>
      </c>
      <c r="N35" s="223" t="e">
        <f>IF(SUM($E$35:M35)&gt;SUM($E$34:N34),0,IF((SUM($E$35:M35)+M35)&gt;SUM($E$34:N34),SUM($E$34:M34)-SUM($E$35:M35),M35+M34/$B$41))</f>
        <v>#DIV/0!</v>
      </c>
      <c r="O35" s="223" t="e">
        <f>IF(SUM($E$35:N35)&gt;SUM($E$34:O34),0,IF((SUM($E$35:N35)+N35)&gt;SUM($E$34:O34),SUM($E$34:N34)-SUM($E$35:N35),N35+N34/$B$41))</f>
        <v>#DIV/0!</v>
      </c>
      <c r="P35" s="223" t="e">
        <f>IF(SUM($E$35:O35)&gt;SUM($E$34:P34),0,IF((SUM($E$35:O35)+O35)&gt;SUM($E$34:P34),SUM($E$34:O34)-SUM($E$35:O35),O35+O34/$B$41))</f>
        <v>#DIV/0!</v>
      </c>
      <c r="Q35" s="223" t="e">
        <f>IF(SUM($E$35:P35)&gt;SUM($E$34:Q34),0,IF((SUM($E$35:P35)+P35)&gt;SUM($E$34:Q34),SUM($E$34:P34)-SUM($E$35:P35),P35+P34/$B$41))</f>
        <v>#DIV/0!</v>
      </c>
      <c r="R35" s="223" t="e">
        <f>IF(SUM($E$35:Q35)&gt;SUM($E$34:R34),0,IF((SUM($E$35:Q35)+Q35)&gt;SUM($E$34:R34),SUM($E$34:Q34)-SUM($E$35:Q35),Q35+Q34/$B$41))</f>
        <v>#DIV/0!</v>
      </c>
      <c r="S35" s="223" t="e">
        <f>IF(SUM($E$35:R35)&gt;SUM($E$34:S34),0,IF((SUM($E$35:R35)+R35)&gt;SUM($E$34:S34),SUM($E$34:R34)-SUM($E$35:R35),R35+R34/$B$41))</f>
        <v>#DIV/0!</v>
      </c>
      <c r="T35" s="223" t="e">
        <f>IF(SUM($E$35:S35)&gt;SUM($E$34:T34),0,IF((SUM($E$35:S35)+S35)&gt;SUM($E$34:T34),SUM($E$34:S34)-SUM($E$35:S35),S35+S34/$B$41))</f>
        <v>#DIV/0!</v>
      </c>
      <c r="U35" s="223" t="e">
        <f>IF(SUM($E$35:T35)&gt;SUM($E$34:U34),0,IF((SUM($E$35:T35)+T35)&gt;SUM($E$34:U34),SUM($E$34:T34)-SUM($E$35:T35),T35+T34/$B$41))</f>
        <v>#DIV/0!</v>
      </c>
      <c r="V35" s="223" t="e">
        <f>IF(SUM($E$35:U35)&gt;SUM($E$34:V34),0,IF((SUM($E$35:U35)+U35)&gt;SUM($E$34:V34),SUM($E$34:U34)-SUM($E$35:U35),U35+U34/$B$41))</f>
        <v>#DIV/0!</v>
      </c>
      <c r="W35" s="223" t="e">
        <f>IF(SUM($E$35:V35)&gt;SUM($E$34:W34),0,IF((SUM($E$35:V35)+V35)&gt;SUM($E$34:W34),SUM($E$34:V34)-SUM($E$35:V35),V35+V34/$B$41))</f>
        <v>#DIV/0!</v>
      </c>
      <c r="X35" s="223" t="e">
        <f>IF(SUM($E$35:W35)&gt;SUM($E$34:X34),0,IF((SUM($E$35:W35)+W35)&gt;SUM($E$34:X34),SUM($E$34:W34)-SUM($E$35:W35),W35+W34/$B$41))</f>
        <v>#DIV/0!</v>
      </c>
      <c r="Y35" s="223" t="e">
        <f>IF(SUM($E$35:X35)&gt;SUM($E$34:Y34),0,IF((SUM($E$35:X35)+X35)&gt;SUM($E$34:Y34),SUM($E$34:X34)-SUM($E$35:X35),X35+X34/$B$41))</f>
        <v>#DIV/0!</v>
      </c>
      <c r="Z35" s="223" t="e">
        <f>IF(SUM($E$35:Y35)&gt;SUM($E$34:Z34),0,IF((SUM($E$35:Y35)+Y35)&gt;SUM($E$34:Z34),SUM($E$34:Y34)-SUM($E$35:Y35),Y35+Y34/$B$41))</f>
        <v>#DIV/0!</v>
      </c>
      <c r="AA35" s="223" t="e">
        <f>IF(SUM($E$35:Z35)&gt;SUM($E$34:AA34),0,IF((SUM($E$35:Z35)+Z35)&gt;SUM($E$34:AA34),SUM($E$34:Z34)-SUM($E$35:Z35),Z35+Z34/$B$41))</f>
        <v>#DIV/0!</v>
      </c>
      <c r="AB35" s="223" t="e">
        <f>IF(SUM($E$35:AA35)&gt;SUM($E$34:AB34),0,IF((SUM($E$35:AA35)+AA35)&gt;SUM($E$34:AB34),SUM($E$34:AA34)-SUM($E$35:AA35),AA35+AA34/$B$41))</f>
        <v>#DIV/0!</v>
      </c>
      <c r="AC35" s="223" t="e">
        <f>IF(SUM($E$35:AB35)&gt;SUM($E$34:AC34),0,IF((SUM($E$35:AB35)+AB35)&gt;SUM($E$34:AC34),SUM($E$34:AB34)-SUM($E$35:AB35),AB35+AB34/$B$41))</f>
        <v>#DIV/0!</v>
      </c>
      <c r="AD35" s="223" t="e">
        <f>IF(SUM($E$35:AC35)&gt;SUM($E$34:AD34),0,IF((SUM($E$35:AC35)+AC35)&gt;SUM($E$34:AD34),SUM($E$34:AC34)-SUM($E$35:AC35),AC35+AC34/$B$41))</f>
        <v>#DIV/0!</v>
      </c>
      <c r="AE35" s="223" t="e">
        <f>IF(SUM($E$35:AD35)&gt;SUM($E$34:AE34),0,IF((SUM($E$35:AD35)+AD35)&gt;SUM($E$34:AE34),SUM($E$34:AD34)-SUM($E$35:AD35),AD35+AD34/$B$41))</f>
        <v>#DIV/0!</v>
      </c>
      <c r="AF35" s="223" t="e">
        <f>IF(SUM($E$35:AE35)&gt;SUM($E$34:AF34),0,IF((SUM($E$35:AE35)+AE35)&gt;SUM($E$34:AF34),SUM($E$34:AE34)-SUM($E$35:AE35),AE35+AE34/$B$41))</f>
        <v>#DIV/0!</v>
      </c>
      <c r="AG35" s="223" t="e">
        <f>IF(SUM($E$35:AF35)&gt;SUM($E$34:AG34),0,IF((SUM($E$35:AF35)+AF35)&gt;SUM($E$34:AG34),SUM($E$34:AF34)-SUM($E$35:AF35),AF35+AF34/$B$41))</f>
        <v>#DIV/0!</v>
      </c>
      <c r="AH35" s="223" t="e">
        <f>IF(SUM($E$35:AG35)&gt;SUM($E$34:AH34),0,IF((SUM($E$35:AG35)+AG35)&gt;SUM($E$34:AH34),SUM($E$34:AG34)-SUM($E$35:AG35),AG35+AG34/$B$41))</f>
        <v>#DIV/0!</v>
      </c>
      <c r="AI35" s="223" t="e">
        <f>IF(SUM($E$35:AH35)&gt;SUM($E$34:AI34),0,IF((SUM($E$35:AH35)+AH35)&gt;SUM($E$34:AI34),SUM($E$34:AH34)-SUM($E$35:AH35),AH35+AH34/$B$41))</f>
        <v>#DIV/0!</v>
      </c>
      <c r="AJ35" s="223" t="e">
        <f>IF(SUM($E$35:AI35)&gt;SUM($E$34:AJ34),0,IF((SUM($E$35:AI35)+AI35)&gt;SUM($E$34:AJ34),SUM($E$34:AI34)-SUM($E$35:AI35),AI35+AI34/$B$41))</f>
        <v>#DIV/0!</v>
      </c>
      <c r="AK35" s="223" t="e">
        <f>IF(SUM($E$35:AJ35)&gt;SUM($E$34:AK34),0,IF((SUM($E$35:AJ35)+AJ35)&gt;SUM($E$34:AK34),SUM($E$34:AJ34)-SUM($E$35:AJ35),AJ35+AJ34/$B$41))</f>
        <v>#DIV/0!</v>
      </c>
      <c r="AL35" s="223" t="e">
        <f>IF(SUM($E$35:AK35)&gt;SUM($E$34:AL34),0,IF((SUM($E$35:AK35)+AK35)&gt;SUM($E$34:AL34),SUM($E$34:AK34)-SUM($E$35:AK35),AK35+AK34/$B$41))</f>
        <v>#DIV/0!</v>
      </c>
      <c r="AM35" s="223" t="e">
        <f>IF(SUM($E$35:AL35)&gt;SUM($E$34:AM34),0,IF((SUM($E$35:AL35)+AL35)&gt;SUM($E$34:AM34),SUM($E$34:AL34)-SUM($E$35:AL35),AL35+AL34/$B$41))</f>
        <v>#DIV/0!</v>
      </c>
      <c r="AN35" s="223" t="e">
        <f>IF(SUM($E$35:AM35)&gt;SUM($E$34:AN34),0,IF((SUM($E$35:AM35)+AM35)&gt;SUM($E$34:AN34),SUM($E$34:AM34)-SUM($E$35:AM35),AM35+AM34/$B$41))</f>
        <v>#DIV/0!</v>
      </c>
      <c r="AO35" s="223" t="e">
        <f>IF(SUM($E$35:AN35)&gt;SUM($E$34:AO34),0,IF((SUM($E$35:AN35)+AN35)&gt;SUM($E$34:AO34),SUM($E$34:AN34)-SUM($E$35:AN35),AN35+AN34/$B$41))</f>
        <v>#DIV/0!</v>
      </c>
      <c r="AP35" s="223" t="e">
        <f>IF(SUM($E$35:AO35)&gt;SUM($E$34:AP34),0,IF((SUM($E$35:AO35)+AO35)&gt;SUM($E$34:AP34),SUM($E$34:AO34)-SUM($E$35:AO35),AO35+AO34/$B$41))</f>
        <v>#DIV/0!</v>
      </c>
      <c r="AQ35" s="223" t="e">
        <f>IF(SUM($E$35:AP35)&gt;SUM($E$34:AQ34),0,IF((SUM($E$35:AP35)+AP35)&gt;SUM($E$34:AQ34),SUM($E$34:AP34)-SUM($E$35:AP35),AP35+AP34/$B$41))</f>
        <v>#DIV/0!</v>
      </c>
      <c r="AR35" s="249"/>
    </row>
    <row r="36" spans="1:44" s="214" customFormat="1" x14ac:dyDescent="0.25">
      <c r="A36" s="213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</row>
    <row r="37" spans="1:44" s="202" customFormat="1" x14ac:dyDescent="0.25">
      <c r="A37" s="203" t="s">
        <v>91</v>
      </c>
    </row>
    <row r="38" spans="1:44" s="202" customFormat="1" x14ac:dyDescent="0.25">
      <c r="A38" s="204" t="s">
        <v>182</v>
      </c>
      <c r="B38" s="32">
        <f>'Investment Scenario'!B42</f>
        <v>0</v>
      </c>
      <c r="C38" s="208"/>
      <c r="D38" s="208"/>
    </row>
    <row r="39" spans="1:44" s="202" customFormat="1" x14ac:dyDescent="0.25">
      <c r="A39" s="205" t="s">
        <v>178</v>
      </c>
      <c r="B39" s="32">
        <f>(FinAnalysis_COUNTERFACTUAL!D61-FinAnalysis_INVESTMENT!D61)*1000000</f>
        <v>0</v>
      </c>
      <c r="C39" s="208"/>
      <c r="D39" s="208"/>
      <c r="E39" s="162" t="s">
        <v>2</v>
      </c>
    </row>
    <row r="40" spans="1:44" s="202" customFormat="1" x14ac:dyDescent="0.25">
      <c r="A40" s="204" t="s">
        <v>179</v>
      </c>
      <c r="B40" s="211" t="e">
        <f>B39/B38</f>
        <v>#DIV/0!</v>
      </c>
      <c r="C40" s="208"/>
      <c r="D40" s="208"/>
    </row>
    <row r="41" spans="1:44" s="202" customFormat="1" x14ac:dyDescent="0.25">
      <c r="A41" s="204" t="s">
        <v>180</v>
      </c>
      <c r="B41" s="212">
        <f>'Investment Scenario'!B43</f>
        <v>0</v>
      </c>
      <c r="C41" s="207"/>
      <c r="D41" s="207"/>
    </row>
    <row r="42" spans="1:44" s="200" customFormat="1" x14ac:dyDescent="0.25">
      <c r="A42" s="206" t="s">
        <v>184</v>
      </c>
      <c r="B42" s="32" t="str">
        <f>IF(SUM(E42:AQ42)=B38,"součet v pořádku / sum is OK","součet v řádku nesedí")</f>
        <v>součet v pořádku / sum is OK</v>
      </c>
      <c r="C42" s="209"/>
      <c r="D42" s="210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9"/>
    </row>
    <row r="43" spans="1:44" s="200" customFormat="1" x14ac:dyDescent="0.25">
      <c r="A43" s="203" t="s">
        <v>181</v>
      </c>
      <c r="B43" s="32" t="str">
        <f>IF(SUM(E43:AQ43)=B39,"součet v pořádku / sum is OK","součet v řádku nesedí")</f>
        <v>součet v pořádku / sum is OK</v>
      </c>
      <c r="C43" s="209"/>
      <c r="D43" s="207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9"/>
    </row>
    <row r="44" spans="1:44" s="202" customFormat="1" x14ac:dyDescent="0.25">
      <c r="A44" s="206"/>
      <c r="D44" s="207"/>
    </row>
    <row r="45" spans="1:44" x14ac:dyDescent="0.25">
      <c r="A45" s="177" t="s">
        <v>93</v>
      </c>
      <c r="B45" s="166"/>
      <c r="C45" s="167"/>
      <c r="D45" s="178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</row>
    <row r="46" spans="1:44" s="34" customFormat="1" x14ac:dyDescent="0.25">
      <c r="A46" s="186" t="s">
        <v>94</v>
      </c>
      <c r="B46" s="166" t="s">
        <v>168</v>
      </c>
      <c r="C46" s="166" t="s">
        <v>169</v>
      </c>
      <c r="D46" s="178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</row>
    <row r="47" spans="1:44" x14ac:dyDescent="0.25">
      <c r="A47" s="179" t="s">
        <v>95</v>
      </c>
      <c r="B47" s="169">
        <f>'Investment Scenario'!B48</f>
        <v>0</v>
      </c>
      <c r="C47" s="188">
        <f>'Investment Scenario'!C48</f>
        <v>0</v>
      </c>
      <c r="D47" s="178"/>
      <c r="E47" s="189">
        <f>'Investment Scenario'!E48</f>
        <v>0</v>
      </c>
      <c r="F47" s="189">
        <f>'Investment Scenario'!F48</f>
        <v>0</v>
      </c>
      <c r="G47" s="189">
        <f>'Investment Scenario'!G48</f>
        <v>0</v>
      </c>
      <c r="H47" s="189">
        <f>'Investment Scenario'!H48</f>
        <v>0</v>
      </c>
      <c r="I47" s="189">
        <f>'Investment Scenario'!I48</f>
        <v>0</v>
      </c>
      <c r="J47" s="189">
        <f>'Investment Scenario'!J48</f>
        <v>0</v>
      </c>
      <c r="K47" s="189">
        <f>'Investment Scenario'!K48</f>
        <v>0</v>
      </c>
      <c r="L47" s="189">
        <f>'Investment Scenario'!L48</f>
        <v>0</v>
      </c>
      <c r="M47" s="189">
        <f>'Investment Scenario'!M48</f>
        <v>0</v>
      </c>
      <c r="N47" s="189">
        <f>'Investment Scenario'!N48</f>
        <v>0</v>
      </c>
      <c r="O47" s="189">
        <f>'Investment Scenario'!O48</f>
        <v>0</v>
      </c>
      <c r="P47" s="189">
        <f>'Investment Scenario'!P48</f>
        <v>0</v>
      </c>
      <c r="Q47" s="189">
        <f>'Investment Scenario'!Q48</f>
        <v>0</v>
      </c>
      <c r="R47" s="189">
        <f>'Investment Scenario'!R48</f>
        <v>0</v>
      </c>
      <c r="S47" s="189">
        <f>'Investment Scenario'!S48</f>
        <v>0</v>
      </c>
      <c r="T47" s="189">
        <f>'Investment Scenario'!T48</f>
        <v>0</v>
      </c>
      <c r="U47" s="189">
        <f>'Investment Scenario'!U48</f>
        <v>0</v>
      </c>
      <c r="V47" s="189">
        <f>'Investment Scenario'!V48</f>
        <v>0</v>
      </c>
      <c r="W47" s="189">
        <f>'Investment Scenario'!W48</f>
        <v>0</v>
      </c>
      <c r="X47" s="189">
        <f>'Investment Scenario'!X48</f>
        <v>0</v>
      </c>
      <c r="Y47" s="189">
        <f>'Investment Scenario'!Y48</f>
        <v>0</v>
      </c>
      <c r="Z47" s="189">
        <f>'Investment Scenario'!Z48</f>
        <v>0</v>
      </c>
      <c r="AA47" s="189">
        <f>'Investment Scenario'!AA48</f>
        <v>0</v>
      </c>
      <c r="AB47" s="189">
        <f>'Investment Scenario'!AB48</f>
        <v>0</v>
      </c>
      <c r="AC47" s="189">
        <f>'Investment Scenario'!AC48</f>
        <v>0</v>
      </c>
      <c r="AD47" s="189">
        <f>'Investment Scenario'!AD48</f>
        <v>0</v>
      </c>
      <c r="AE47" s="189">
        <f>'Investment Scenario'!AE48</f>
        <v>0</v>
      </c>
      <c r="AF47" s="189">
        <f>'Investment Scenario'!AF48</f>
        <v>0</v>
      </c>
      <c r="AG47" s="189">
        <f>'Investment Scenario'!AG48</f>
        <v>0</v>
      </c>
      <c r="AH47" s="189">
        <f>'Investment Scenario'!AH48</f>
        <v>0</v>
      </c>
      <c r="AI47" s="189">
        <f>'Investment Scenario'!AI48</f>
        <v>0</v>
      </c>
      <c r="AJ47" s="189">
        <f>'Investment Scenario'!AJ48</f>
        <v>0</v>
      </c>
      <c r="AK47" s="189">
        <f>'Investment Scenario'!AK48</f>
        <v>0</v>
      </c>
      <c r="AL47" s="189">
        <f>'Investment Scenario'!AL48</f>
        <v>0</v>
      </c>
      <c r="AM47" s="189">
        <f>'Investment Scenario'!AM48</f>
        <v>0</v>
      </c>
      <c r="AN47" s="189">
        <f>'Investment Scenario'!AN48</f>
        <v>0</v>
      </c>
      <c r="AO47" s="189">
        <f>'Investment Scenario'!AO48</f>
        <v>0</v>
      </c>
      <c r="AP47" s="189">
        <f>'Investment Scenario'!AP48</f>
        <v>0</v>
      </c>
      <c r="AQ47" s="189">
        <f>'Investment Scenario'!AQ48</f>
        <v>0</v>
      </c>
      <c r="AR47" s="166"/>
    </row>
    <row r="48" spans="1:44" x14ac:dyDescent="0.25">
      <c r="A48" s="190" t="s">
        <v>190</v>
      </c>
      <c r="B48" s="191"/>
      <c r="C48" s="166"/>
      <c r="D48" s="178"/>
      <c r="E48" s="189">
        <f>'Investment Scenario'!E49</f>
        <v>0</v>
      </c>
      <c r="F48" s="189">
        <f>'Investment Scenario'!F49</f>
        <v>0</v>
      </c>
      <c r="G48" s="189">
        <f>'Investment Scenario'!G49</f>
        <v>0</v>
      </c>
      <c r="H48" s="189">
        <f>'Investment Scenario'!H49</f>
        <v>0</v>
      </c>
      <c r="I48" s="189">
        <f>'Investment Scenario'!I49</f>
        <v>0</v>
      </c>
      <c r="J48" s="189">
        <f>'Investment Scenario'!J49</f>
        <v>0</v>
      </c>
      <c r="K48" s="189">
        <f>'Investment Scenario'!K49</f>
        <v>0</v>
      </c>
      <c r="L48" s="189">
        <f>'Investment Scenario'!L49</f>
        <v>0</v>
      </c>
      <c r="M48" s="189">
        <f>'Investment Scenario'!M49</f>
        <v>0</v>
      </c>
      <c r="N48" s="189">
        <f>'Investment Scenario'!N49</f>
        <v>0</v>
      </c>
      <c r="O48" s="189">
        <f>'Investment Scenario'!O49</f>
        <v>0</v>
      </c>
      <c r="P48" s="189">
        <f>'Investment Scenario'!P49</f>
        <v>0</v>
      </c>
      <c r="Q48" s="189">
        <f>'Investment Scenario'!Q49</f>
        <v>0</v>
      </c>
      <c r="R48" s="189">
        <f>'Investment Scenario'!R49</f>
        <v>0</v>
      </c>
      <c r="S48" s="189">
        <f>'Investment Scenario'!S49</f>
        <v>0</v>
      </c>
      <c r="T48" s="189">
        <f>'Investment Scenario'!T49</f>
        <v>0</v>
      </c>
      <c r="U48" s="189">
        <f>'Investment Scenario'!U49</f>
        <v>0</v>
      </c>
      <c r="V48" s="189">
        <f>'Investment Scenario'!V49</f>
        <v>0</v>
      </c>
      <c r="W48" s="189">
        <f>'Investment Scenario'!W49</f>
        <v>0</v>
      </c>
      <c r="X48" s="189">
        <f>'Investment Scenario'!X49</f>
        <v>0</v>
      </c>
      <c r="Y48" s="189">
        <f>'Investment Scenario'!Y49</f>
        <v>0</v>
      </c>
      <c r="Z48" s="189">
        <f>'Investment Scenario'!Z49</f>
        <v>0</v>
      </c>
      <c r="AA48" s="189">
        <f>'Investment Scenario'!AA49</f>
        <v>0</v>
      </c>
      <c r="AB48" s="189">
        <f>'Investment Scenario'!AB49</f>
        <v>0</v>
      </c>
      <c r="AC48" s="189">
        <f>'Investment Scenario'!AC49</f>
        <v>0</v>
      </c>
      <c r="AD48" s="189">
        <f>'Investment Scenario'!AD49</f>
        <v>0</v>
      </c>
      <c r="AE48" s="189">
        <f>'Investment Scenario'!AE49</f>
        <v>0</v>
      </c>
      <c r="AF48" s="189">
        <f>'Investment Scenario'!AF49</f>
        <v>0</v>
      </c>
      <c r="AG48" s="189">
        <f>'Investment Scenario'!AG49</f>
        <v>0</v>
      </c>
      <c r="AH48" s="189">
        <f>'Investment Scenario'!AH49</f>
        <v>0</v>
      </c>
      <c r="AI48" s="189">
        <f>'Investment Scenario'!AI49</f>
        <v>0</v>
      </c>
      <c r="AJ48" s="189">
        <f>'Investment Scenario'!AJ49</f>
        <v>0</v>
      </c>
      <c r="AK48" s="189">
        <f>'Investment Scenario'!AK49</f>
        <v>0</v>
      </c>
      <c r="AL48" s="189">
        <f>'Investment Scenario'!AL49</f>
        <v>0</v>
      </c>
      <c r="AM48" s="189">
        <f>'Investment Scenario'!AM49</f>
        <v>0</v>
      </c>
      <c r="AN48" s="189">
        <f>'Investment Scenario'!AN49</f>
        <v>0</v>
      </c>
      <c r="AO48" s="189">
        <f>'Investment Scenario'!AO49</f>
        <v>0</v>
      </c>
      <c r="AP48" s="189">
        <f>'Investment Scenario'!AP49</f>
        <v>0</v>
      </c>
      <c r="AQ48" s="189">
        <f>'Investment Scenario'!AQ49</f>
        <v>0</v>
      </c>
      <c r="AR48" s="166"/>
    </row>
    <row r="49" spans="1:44" x14ac:dyDescent="0.25">
      <c r="A49" s="190" t="s">
        <v>97</v>
      </c>
      <c r="B49" s="191"/>
      <c r="C49" s="166"/>
      <c r="D49" s="178"/>
      <c r="E49" s="189" t="str">
        <f>'Investment Scenario'!E50</f>
        <v/>
      </c>
      <c r="F49" s="189" t="str">
        <f>'Investment Scenario'!F50</f>
        <v/>
      </c>
      <c r="G49" s="192" t="str">
        <f t="shared" ref="G49:AQ49" si="3">IFERROR(G47/G48,"")</f>
        <v/>
      </c>
      <c r="H49" s="192" t="str">
        <f>IFERROR(H47/H48,"")</f>
        <v/>
      </c>
      <c r="I49" s="192" t="str">
        <f t="shared" si="3"/>
        <v/>
      </c>
      <c r="J49" s="192" t="str">
        <f t="shared" si="3"/>
        <v/>
      </c>
      <c r="K49" s="192" t="str">
        <f t="shared" si="3"/>
        <v/>
      </c>
      <c r="L49" s="192" t="str">
        <f t="shared" si="3"/>
        <v/>
      </c>
      <c r="M49" s="192" t="str">
        <f t="shared" si="3"/>
        <v/>
      </c>
      <c r="N49" s="192" t="str">
        <f t="shared" si="3"/>
        <v/>
      </c>
      <c r="O49" s="192" t="str">
        <f t="shared" si="3"/>
        <v/>
      </c>
      <c r="P49" s="192" t="str">
        <f t="shared" si="3"/>
        <v/>
      </c>
      <c r="Q49" s="192" t="str">
        <f t="shared" si="3"/>
        <v/>
      </c>
      <c r="R49" s="192" t="str">
        <f t="shared" si="3"/>
        <v/>
      </c>
      <c r="S49" s="192" t="str">
        <f t="shared" si="3"/>
        <v/>
      </c>
      <c r="T49" s="192" t="str">
        <f t="shared" si="3"/>
        <v/>
      </c>
      <c r="U49" s="192" t="str">
        <f t="shared" si="3"/>
        <v/>
      </c>
      <c r="V49" s="192" t="str">
        <f t="shared" si="3"/>
        <v/>
      </c>
      <c r="W49" s="192" t="str">
        <f t="shared" si="3"/>
        <v/>
      </c>
      <c r="X49" s="192" t="str">
        <f t="shared" si="3"/>
        <v/>
      </c>
      <c r="Y49" s="192" t="str">
        <f t="shared" si="3"/>
        <v/>
      </c>
      <c r="Z49" s="192" t="str">
        <f t="shared" si="3"/>
        <v/>
      </c>
      <c r="AA49" s="192" t="str">
        <f t="shared" si="3"/>
        <v/>
      </c>
      <c r="AB49" s="192" t="str">
        <f t="shared" si="3"/>
        <v/>
      </c>
      <c r="AC49" s="192" t="str">
        <f t="shared" si="3"/>
        <v/>
      </c>
      <c r="AD49" s="192" t="str">
        <f t="shared" si="3"/>
        <v/>
      </c>
      <c r="AE49" s="192" t="str">
        <f t="shared" si="3"/>
        <v/>
      </c>
      <c r="AF49" s="192" t="str">
        <f t="shared" si="3"/>
        <v/>
      </c>
      <c r="AG49" s="192" t="str">
        <f t="shared" si="3"/>
        <v/>
      </c>
      <c r="AH49" s="192" t="str">
        <f t="shared" si="3"/>
        <v/>
      </c>
      <c r="AI49" s="192" t="str">
        <f t="shared" si="3"/>
        <v/>
      </c>
      <c r="AJ49" s="192" t="str">
        <f t="shared" si="3"/>
        <v/>
      </c>
      <c r="AK49" s="192" t="str">
        <f t="shared" si="3"/>
        <v/>
      </c>
      <c r="AL49" s="192" t="str">
        <f t="shared" si="3"/>
        <v/>
      </c>
      <c r="AM49" s="192" t="str">
        <f t="shared" si="3"/>
        <v/>
      </c>
      <c r="AN49" s="192" t="str">
        <f t="shared" si="3"/>
        <v/>
      </c>
      <c r="AO49" s="192" t="str">
        <f t="shared" si="3"/>
        <v/>
      </c>
      <c r="AP49" s="192" t="str">
        <f t="shared" si="3"/>
        <v/>
      </c>
      <c r="AQ49" s="192" t="str">
        <f t="shared" si="3"/>
        <v/>
      </c>
      <c r="AR49" s="166"/>
    </row>
    <row r="50" spans="1:44" x14ac:dyDescent="0.25">
      <c r="A50" s="193" t="s">
        <v>100</v>
      </c>
      <c r="B50" s="169">
        <f>'Investment Scenario'!B51</f>
        <v>0</v>
      </c>
      <c r="C50" s="188">
        <f>'Investment Scenario'!C51</f>
        <v>0</v>
      </c>
      <c r="D50" s="178"/>
      <c r="E50" s="189">
        <f>'Investment Scenario'!E51</f>
        <v>0</v>
      </c>
      <c r="F50" s="189">
        <f>'Investment Scenario'!F51</f>
        <v>0</v>
      </c>
      <c r="G50" s="189">
        <f>'Investment Scenario'!G51</f>
        <v>0</v>
      </c>
      <c r="H50" s="189">
        <f>'Investment Scenario'!H51</f>
        <v>0</v>
      </c>
      <c r="I50" s="189">
        <f>'Investment Scenario'!I51</f>
        <v>0</v>
      </c>
      <c r="J50" s="189">
        <f>'Investment Scenario'!J51</f>
        <v>0</v>
      </c>
      <c r="K50" s="189">
        <f>'Investment Scenario'!K51</f>
        <v>0</v>
      </c>
      <c r="L50" s="189">
        <f>'Investment Scenario'!L51</f>
        <v>0</v>
      </c>
      <c r="M50" s="189">
        <f>'Investment Scenario'!M51</f>
        <v>0</v>
      </c>
      <c r="N50" s="189">
        <f>'Investment Scenario'!N51</f>
        <v>0</v>
      </c>
      <c r="O50" s="189">
        <f>'Investment Scenario'!O51</f>
        <v>0</v>
      </c>
      <c r="P50" s="189">
        <f>'Investment Scenario'!P51</f>
        <v>0</v>
      </c>
      <c r="Q50" s="189">
        <f>'Investment Scenario'!Q51</f>
        <v>0</v>
      </c>
      <c r="R50" s="189">
        <f>'Investment Scenario'!R51</f>
        <v>0</v>
      </c>
      <c r="S50" s="189">
        <f>'Investment Scenario'!S51</f>
        <v>0</v>
      </c>
      <c r="T50" s="189">
        <f>'Investment Scenario'!T51</f>
        <v>0</v>
      </c>
      <c r="U50" s="189">
        <f>'Investment Scenario'!U51</f>
        <v>0</v>
      </c>
      <c r="V50" s="189">
        <f>'Investment Scenario'!V51</f>
        <v>0</v>
      </c>
      <c r="W50" s="189">
        <f>'Investment Scenario'!W51</f>
        <v>0</v>
      </c>
      <c r="X50" s="189">
        <f>'Investment Scenario'!X51</f>
        <v>0</v>
      </c>
      <c r="Y50" s="189">
        <f>'Investment Scenario'!Y51</f>
        <v>0</v>
      </c>
      <c r="Z50" s="189">
        <f>'Investment Scenario'!Z51</f>
        <v>0</v>
      </c>
      <c r="AA50" s="189">
        <f>'Investment Scenario'!AA51</f>
        <v>0</v>
      </c>
      <c r="AB50" s="189">
        <f>'Investment Scenario'!AB51</f>
        <v>0</v>
      </c>
      <c r="AC50" s="189">
        <f>'Investment Scenario'!AC51</f>
        <v>0</v>
      </c>
      <c r="AD50" s="189">
        <f>'Investment Scenario'!AD51</f>
        <v>0</v>
      </c>
      <c r="AE50" s="189">
        <f>'Investment Scenario'!AE51</f>
        <v>0</v>
      </c>
      <c r="AF50" s="189">
        <f>'Investment Scenario'!AF51</f>
        <v>0</v>
      </c>
      <c r="AG50" s="189">
        <f>'Investment Scenario'!AG51</f>
        <v>0</v>
      </c>
      <c r="AH50" s="189">
        <f>'Investment Scenario'!AH51</f>
        <v>0</v>
      </c>
      <c r="AI50" s="189">
        <f>'Investment Scenario'!AI51</f>
        <v>0</v>
      </c>
      <c r="AJ50" s="189">
        <f>'Investment Scenario'!AJ51</f>
        <v>0</v>
      </c>
      <c r="AK50" s="189">
        <f>'Investment Scenario'!AK51</f>
        <v>0</v>
      </c>
      <c r="AL50" s="189">
        <f>'Investment Scenario'!AL51</f>
        <v>0</v>
      </c>
      <c r="AM50" s="189">
        <f>'Investment Scenario'!AM51</f>
        <v>0</v>
      </c>
      <c r="AN50" s="189">
        <f>'Investment Scenario'!AN51</f>
        <v>0</v>
      </c>
      <c r="AO50" s="189">
        <f>'Investment Scenario'!AO51</f>
        <v>0</v>
      </c>
      <c r="AP50" s="189">
        <f>'Investment Scenario'!AP51</f>
        <v>0</v>
      </c>
      <c r="AQ50" s="189">
        <f>'Investment Scenario'!AQ51</f>
        <v>0</v>
      </c>
      <c r="AR50" s="166"/>
    </row>
    <row r="51" spans="1:44" x14ac:dyDescent="0.25">
      <c r="A51" s="190" t="s">
        <v>98</v>
      </c>
      <c r="B51" s="166"/>
      <c r="C51" s="166"/>
      <c r="D51" s="178"/>
      <c r="E51" s="189">
        <f>'Investment Scenario'!E52</f>
        <v>0</v>
      </c>
      <c r="F51" s="189">
        <f>'Investment Scenario'!F52</f>
        <v>0</v>
      </c>
      <c r="G51" s="189">
        <f>'Investment Scenario'!G52</f>
        <v>0</v>
      </c>
      <c r="H51" s="189">
        <f>'Investment Scenario'!H52</f>
        <v>0</v>
      </c>
      <c r="I51" s="189">
        <f>'Investment Scenario'!I52</f>
        <v>0</v>
      </c>
      <c r="J51" s="189">
        <f>'Investment Scenario'!J52</f>
        <v>0</v>
      </c>
      <c r="K51" s="189">
        <f>'Investment Scenario'!K52</f>
        <v>0</v>
      </c>
      <c r="L51" s="189">
        <f>'Investment Scenario'!L52</f>
        <v>0</v>
      </c>
      <c r="M51" s="189">
        <f>'Investment Scenario'!M52</f>
        <v>0</v>
      </c>
      <c r="N51" s="189">
        <f>'Investment Scenario'!N52</f>
        <v>0</v>
      </c>
      <c r="O51" s="189">
        <f>'Investment Scenario'!O52</f>
        <v>0</v>
      </c>
      <c r="P51" s="189">
        <f>'Investment Scenario'!P52</f>
        <v>0</v>
      </c>
      <c r="Q51" s="189">
        <f>'Investment Scenario'!Q52</f>
        <v>0</v>
      </c>
      <c r="R51" s="189">
        <f>'Investment Scenario'!R52</f>
        <v>0</v>
      </c>
      <c r="S51" s="189">
        <f>'Investment Scenario'!S52</f>
        <v>0</v>
      </c>
      <c r="T51" s="189">
        <f>'Investment Scenario'!T52</f>
        <v>0</v>
      </c>
      <c r="U51" s="189">
        <f>'Investment Scenario'!U52</f>
        <v>0</v>
      </c>
      <c r="V51" s="189">
        <f>'Investment Scenario'!V52</f>
        <v>0</v>
      </c>
      <c r="W51" s="189">
        <f>'Investment Scenario'!W52</f>
        <v>0</v>
      </c>
      <c r="X51" s="189">
        <f>'Investment Scenario'!X52</f>
        <v>0</v>
      </c>
      <c r="Y51" s="189">
        <f>'Investment Scenario'!Y52</f>
        <v>0</v>
      </c>
      <c r="Z51" s="189">
        <f>'Investment Scenario'!Z52</f>
        <v>0</v>
      </c>
      <c r="AA51" s="189">
        <f>'Investment Scenario'!AA52</f>
        <v>0</v>
      </c>
      <c r="AB51" s="189">
        <f>'Investment Scenario'!AB52</f>
        <v>0</v>
      </c>
      <c r="AC51" s="189">
        <f>'Investment Scenario'!AC52</f>
        <v>0</v>
      </c>
      <c r="AD51" s="189">
        <f>'Investment Scenario'!AD52</f>
        <v>0</v>
      </c>
      <c r="AE51" s="189">
        <f>'Investment Scenario'!AE52</f>
        <v>0</v>
      </c>
      <c r="AF51" s="189">
        <f>'Investment Scenario'!AF52</f>
        <v>0</v>
      </c>
      <c r="AG51" s="189">
        <f>'Investment Scenario'!AG52</f>
        <v>0</v>
      </c>
      <c r="AH51" s="189">
        <f>'Investment Scenario'!AH52</f>
        <v>0</v>
      </c>
      <c r="AI51" s="189">
        <f>'Investment Scenario'!AI52</f>
        <v>0</v>
      </c>
      <c r="AJ51" s="189">
        <f>'Investment Scenario'!AJ52</f>
        <v>0</v>
      </c>
      <c r="AK51" s="189">
        <f>'Investment Scenario'!AK52</f>
        <v>0</v>
      </c>
      <c r="AL51" s="189">
        <f>'Investment Scenario'!AL52</f>
        <v>0</v>
      </c>
      <c r="AM51" s="189">
        <f>'Investment Scenario'!AM52</f>
        <v>0</v>
      </c>
      <c r="AN51" s="189">
        <f>'Investment Scenario'!AN52</f>
        <v>0</v>
      </c>
      <c r="AO51" s="189">
        <f>'Investment Scenario'!AO52</f>
        <v>0</v>
      </c>
      <c r="AP51" s="189">
        <f>'Investment Scenario'!AP52</f>
        <v>0</v>
      </c>
      <c r="AQ51" s="189">
        <f>'Investment Scenario'!AQ52</f>
        <v>0</v>
      </c>
      <c r="AR51" s="166"/>
    </row>
    <row r="52" spans="1:44" x14ac:dyDescent="0.25">
      <c r="A52" s="190" t="s">
        <v>99</v>
      </c>
      <c r="B52" s="166"/>
      <c r="C52" s="166"/>
      <c r="D52" s="178"/>
      <c r="E52" s="189" t="str">
        <f>'Investment Scenario'!E53</f>
        <v/>
      </c>
      <c r="F52" s="189" t="str">
        <f>'Investment Scenario'!F53</f>
        <v/>
      </c>
      <c r="G52" s="192" t="str">
        <f t="shared" ref="G52:AQ52" si="4">IFERROR(G50/G51,"")</f>
        <v/>
      </c>
      <c r="H52" s="192" t="str">
        <f t="shared" si="4"/>
        <v/>
      </c>
      <c r="I52" s="192" t="str">
        <f t="shared" si="4"/>
        <v/>
      </c>
      <c r="J52" s="192" t="str">
        <f t="shared" si="4"/>
        <v/>
      </c>
      <c r="K52" s="192" t="str">
        <f t="shared" si="4"/>
        <v/>
      </c>
      <c r="L52" s="192" t="str">
        <f t="shared" si="4"/>
        <v/>
      </c>
      <c r="M52" s="192" t="str">
        <f t="shared" si="4"/>
        <v/>
      </c>
      <c r="N52" s="192" t="str">
        <f t="shared" si="4"/>
        <v/>
      </c>
      <c r="O52" s="192" t="str">
        <f t="shared" si="4"/>
        <v/>
      </c>
      <c r="P52" s="192" t="str">
        <f t="shared" si="4"/>
        <v/>
      </c>
      <c r="Q52" s="192" t="str">
        <f t="shared" si="4"/>
        <v/>
      </c>
      <c r="R52" s="192" t="str">
        <f t="shared" si="4"/>
        <v/>
      </c>
      <c r="S52" s="192" t="str">
        <f t="shared" si="4"/>
        <v/>
      </c>
      <c r="T52" s="192" t="str">
        <f t="shared" si="4"/>
        <v/>
      </c>
      <c r="U52" s="192" t="str">
        <f t="shared" si="4"/>
        <v/>
      </c>
      <c r="V52" s="192" t="str">
        <f t="shared" si="4"/>
        <v/>
      </c>
      <c r="W52" s="192" t="str">
        <f t="shared" si="4"/>
        <v/>
      </c>
      <c r="X52" s="192" t="str">
        <f t="shared" si="4"/>
        <v/>
      </c>
      <c r="Y52" s="192" t="str">
        <f t="shared" si="4"/>
        <v/>
      </c>
      <c r="Z52" s="192" t="str">
        <f t="shared" si="4"/>
        <v/>
      </c>
      <c r="AA52" s="192" t="str">
        <f t="shared" si="4"/>
        <v/>
      </c>
      <c r="AB52" s="192" t="str">
        <f t="shared" si="4"/>
        <v/>
      </c>
      <c r="AC52" s="192" t="str">
        <f t="shared" si="4"/>
        <v/>
      </c>
      <c r="AD52" s="192" t="str">
        <f t="shared" si="4"/>
        <v/>
      </c>
      <c r="AE52" s="192" t="str">
        <f t="shared" si="4"/>
        <v/>
      </c>
      <c r="AF52" s="192" t="str">
        <f t="shared" si="4"/>
        <v/>
      </c>
      <c r="AG52" s="192" t="str">
        <f t="shared" si="4"/>
        <v/>
      </c>
      <c r="AH52" s="192" t="str">
        <f t="shared" si="4"/>
        <v/>
      </c>
      <c r="AI52" s="192" t="str">
        <f t="shared" si="4"/>
        <v/>
      </c>
      <c r="AJ52" s="192" t="str">
        <f t="shared" si="4"/>
        <v/>
      </c>
      <c r="AK52" s="192" t="str">
        <f t="shared" si="4"/>
        <v/>
      </c>
      <c r="AL52" s="192" t="str">
        <f t="shared" si="4"/>
        <v/>
      </c>
      <c r="AM52" s="192" t="str">
        <f t="shared" si="4"/>
        <v/>
      </c>
      <c r="AN52" s="192" t="str">
        <f t="shared" si="4"/>
        <v/>
      </c>
      <c r="AO52" s="192" t="str">
        <f t="shared" si="4"/>
        <v/>
      </c>
      <c r="AP52" s="192" t="str">
        <f t="shared" si="4"/>
        <v/>
      </c>
      <c r="AQ52" s="192" t="str">
        <f t="shared" si="4"/>
        <v/>
      </c>
      <c r="AR52" s="166"/>
    </row>
    <row r="53" spans="1:44" x14ac:dyDescent="0.25">
      <c r="A53" s="193" t="s">
        <v>101</v>
      </c>
      <c r="B53" s="169">
        <f>'Investment Scenario'!B54</f>
        <v>0</v>
      </c>
      <c r="C53" s="188">
        <f>'Investment Scenario'!C54</f>
        <v>0</v>
      </c>
      <c r="D53" s="178"/>
      <c r="E53" s="189">
        <f>'Investment Scenario'!E54</f>
        <v>0</v>
      </c>
      <c r="F53" s="189">
        <f>'Investment Scenario'!F54</f>
        <v>0</v>
      </c>
      <c r="G53" s="189">
        <f>'Investment Scenario'!G54</f>
        <v>0</v>
      </c>
      <c r="H53" s="189">
        <f>'Investment Scenario'!H54</f>
        <v>0</v>
      </c>
      <c r="I53" s="189">
        <f>'Investment Scenario'!I54</f>
        <v>0</v>
      </c>
      <c r="J53" s="189">
        <f>'Investment Scenario'!J54</f>
        <v>0</v>
      </c>
      <c r="K53" s="189">
        <f>'Investment Scenario'!K54</f>
        <v>0</v>
      </c>
      <c r="L53" s="189">
        <f>'Investment Scenario'!L54</f>
        <v>0</v>
      </c>
      <c r="M53" s="189">
        <f>'Investment Scenario'!M54</f>
        <v>0</v>
      </c>
      <c r="N53" s="189">
        <f>'Investment Scenario'!N54</f>
        <v>0</v>
      </c>
      <c r="O53" s="189">
        <f>'Investment Scenario'!O54</f>
        <v>0</v>
      </c>
      <c r="P53" s="189">
        <f>'Investment Scenario'!P54</f>
        <v>0</v>
      </c>
      <c r="Q53" s="189">
        <f>'Investment Scenario'!Q54</f>
        <v>0</v>
      </c>
      <c r="R53" s="189">
        <f>'Investment Scenario'!R54</f>
        <v>0</v>
      </c>
      <c r="S53" s="189">
        <f>'Investment Scenario'!S54</f>
        <v>0</v>
      </c>
      <c r="T53" s="189">
        <f>'Investment Scenario'!T54</f>
        <v>0</v>
      </c>
      <c r="U53" s="189">
        <f>'Investment Scenario'!U54</f>
        <v>0</v>
      </c>
      <c r="V53" s="189">
        <f>'Investment Scenario'!V54</f>
        <v>0</v>
      </c>
      <c r="W53" s="189">
        <f>'Investment Scenario'!W54</f>
        <v>0</v>
      </c>
      <c r="X53" s="189">
        <f>'Investment Scenario'!X54</f>
        <v>0</v>
      </c>
      <c r="Y53" s="189">
        <f>'Investment Scenario'!Y54</f>
        <v>0</v>
      </c>
      <c r="Z53" s="189">
        <f>'Investment Scenario'!Z54</f>
        <v>0</v>
      </c>
      <c r="AA53" s="189">
        <f>'Investment Scenario'!AA54</f>
        <v>0</v>
      </c>
      <c r="AB53" s="189">
        <f>'Investment Scenario'!AB54</f>
        <v>0</v>
      </c>
      <c r="AC53" s="189">
        <f>'Investment Scenario'!AC54</f>
        <v>0</v>
      </c>
      <c r="AD53" s="189">
        <f>'Investment Scenario'!AD54</f>
        <v>0</v>
      </c>
      <c r="AE53" s="189">
        <f>'Investment Scenario'!AE54</f>
        <v>0</v>
      </c>
      <c r="AF53" s="189">
        <f>'Investment Scenario'!AF54</f>
        <v>0</v>
      </c>
      <c r="AG53" s="189">
        <f>'Investment Scenario'!AG54</f>
        <v>0</v>
      </c>
      <c r="AH53" s="189">
        <f>'Investment Scenario'!AH54</f>
        <v>0</v>
      </c>
      <c r="AI53" s="189">
        <f>'Investment Scenario'!AI54</f>
        <v>0</v>
      </c>
      <c r="AJ53" s="189">
        <f>'Investment Scenario'!AJ54</f>
        <v>0</v>
      </c>
      <c r="AK53" s="189">
        <f>'Investment Scenario'!AK54</f>
        <v>0</v>
      </c>
      <c r="AL53" s="189">
        <f>'Investment Scenario'!AL54</f>
        <v>0</v>
      </c>
      <c r="AM53" s="189">
        <f>'Investment Scenario'!AM54</f>
        <v>0</v>
      </c>
      <c r="AN53" s="189">
        <f>'Investment Scenario'!AN54</f>
        <v>0</v>
      </c>
      <c r="AO53" s="189">
        <f>'Investment Scenario'!AO54</f>
        <v>0</v>
      </c>
      <c r="AP53" s="189">
        <f>'Investment Scenario'!AP54</f>
        <v>0</v>
      </c>
      <c r="AQ53" s="189">
        <f>'Investment Scenario'!AQ54</f>
        <v>0</v>
      </c>
      <c r="AR53" s="166"/>
    </row>
    <row r="54" spans="1:44" x14ac:dyDescent="0.25">
      <c r="A54" s="190" t="s">
        <v>111</v>
      </c>
      <c r="B54" s="166"/>
      <c r="C54" s="166"/>
      <c r="D54" s="178"/>
      <c r="E54" s="189">
        <f>'Investment Scenario'!E55</f>
        <v>0</v>
      </c>
      <c r="F54" s="189">
        <f>'Investment Scenario'!F55</f>
        <v>0</v>
      </c>
      <c r="G54" s="189">
        <f>'Investment Scenario'!G55</f>
        <v>0</v>
      </c>
      <c r="H54" s="189">
        <f>'Investment Scenario'!H55</f>
        <v>0</v>
      </c>
      <c r="I54" s="189">
        <f>'Investment Scenario'!I55</f>
        <v>0</v>
      </c>
      <c r="J54" s="189">
        <f>'Investment Scenario'!J55</f>
        <v>0</v>
      </c>
      <c r="K54" s="189">
        <f>'Investment Scenario'!K55</f>
        <v>0</v>
      </c>
      <c r="L54" s="189">
        <f>'Investment Scenario'!L55</f>
        <v>0</v>
      </c>
      <c r="M54" s="189">
        <f>'Investment Scenario'!M55</f>
        <v>0</v>
      </c>
      <c r="N54" s="189">
        <f>'Investment Scenario'!N55</f>
        <v>0</v>
      </c>
      <c r="O54" s="189">
        <f>'Investment Scenario'!O55</f>
        <v>0</v>
      </c>
      <c r="P54" s="189">
        <f>'Investment Scenario'!P55</f>
        <v>0</v>
      </c>
      <c r="Q54" s="189">
        <f>'Investment Scenario'!Q55</f>
        <v>0</v>
      </c>
      <c r="R54" s="189">
        <f>'Investment Scenario'!R55</f>
        <v>0</v>
      </c>
      <c r="S54" s="189">
        <f>'Investment Scenario'!S55</f>
        <v>0</v>
      </c>
      <c r="T54" s="189">
        <f>'Investment Scenario'!T55</f>
        <v>0</v>
      </c>
      <c r="U54" s="189">
        <f>'Investment Scenario'!U55</f>
        <v>0</v>
      </c>
      <c r="V54" s="189">
        <f>'Investment Scenario'!V55</f>
        <v>0</v>
      </c>
      <c r="W54" s="189">
        <f>'Investment Scenario'!W55</f>
        <v>0</v>
      </c>
      <c r="X54" s="189">
        <f>'Investment Scenario'!X55</f>
        <v>0</v>
      </c>
      <c r="Y54" s="189">
        <f>'Investment Scenario'!Y55</f>
        <v>0</v>
      </c>
      <c r="Z54" s="189">
        <f>'Investment Scenario'!Z55</f>
        <v>0</v>
      </c>
      <c r="AA54" s="189">
        <f>'Investment Scenario'!AA55</f>
        <v>0</v>
      </c>
      <c r="AB54" s="189">
        <f>'Investment Scenario'!AB55</f>
        <v>0</v>
      </c>
      <c r="AC54" s="189">
        <f>'Investment Scenario'!AC55</f>
        <v>0</v>
      </c>
      <c r="AD54" s="189">
        <f>'Investment Scenario'!AD55</f>
        <v>0</v>
      </c>
      <c r="AE54" s="189">
        <f>'Investment Scenario'!AE55</f>
        <v>0</v>
      </c>
      <c r="AF54" s="189">
        <f>'Investment Scenario'!AF55</f>
        <v>0</v>
      </c>
      <c r="AG54" s="189">
        <f>'Investment Scenario'!AG55</f>
        <v>0</v>
      </c>
      <c r="AH54" s="189">
        <f>'Investment Scenario'!AH55</f>
        <v>0</v>
      </c>
      <c r="AI54" s="189">
        <f>'Investment Scenario'!AI55</f>
        <v>0</v>
      </c>
      <c r="AJ54" s="189">
        <f>'Investment Scenario'!AJ55</f>
        <v>0</v>
      </c>
      <c r="AK54" s="189">
        <f>'Investment Scenario'!AK55</f>
        <v>0</v>
      </c>
      <c r="AL54" s="189">
        <f>'Investment Scenario'!AL55</f>
        <v>0</v>
      </c>
      <c r="AM54" s="189">
        <f>'Investment Scenario'!AM55</f>
        <v>0</v>
      </c>
      <c r="AN54" s="189">
        <f>'Investment Scenario'!AN55</f>
        <v>0</v>
      </c>
      <c r="AO54" s="189">
        <f>'Investment Scenario'!AO55</f>
        <v>0</v>
      </c>
      <c r="AP54" s="189">
        <f>'Investment Scenario'!AP55</f>
        <v>0</v>
      </c>
      <c r="AQ54" s="189">
        <f>'Investment Scenario'!AQ55</f>
        <v>0</v>
      </c>
      <c r="AR54" s="166"/>
    </row>
    <row r="55" spans="1:44" x14ac:dyDescent="0.25">
      <c r="A55" s="190" t="s">
        <v>121</v>
      </c>
      <c r="B55" s="166"/>
      <c r="C55" s="166"/>
      <c r="D55" s="178"/>
      <c r="E55" s="189" t="str">
        <f>'Investment Scenario'!E56</f>
        <v/>
      </c>
      <c r="F55" s="189" t="str">
        <f>'Investment Scenario'!F56</f>
        <v/>
      </c>
      <c r="G55" s="192" t="str">
        <f t="shared" ref="G55:AQ55" si="5">IFERROR(G53/G54,"")</f>
        <v/>
      </c>
      <c r="H55" s="192" t="str">
        <f t="shared" si="5"/>
        <v/>
      </c>
      <c r="I55" s="192" t="str">
        <f t="shared" si="5"/>
        <v/>
      </c>
      <c r="J55" s="192" t="str">
        <f t="shared" si="5"/>
        <v/>
      </c>
      <c r="K55" s="192" t="str">
        <f t="shared" si="5"/>
        <v/>
      </c>
      <c r="L55" s="192" t="str">
        <f t="shared" si="5"/>
        <v/>
      </c>
      <c r="M55" s="192" t="str">
        <f t="shared" si="5"/>
        <v/>
      </c>
      <c r="N55" s="192" t="str">
        <f t="shared" si="5"/>
        <v/>
      </c>
      <c r="O55" s="192" t="str">
        <f t="shared" si="5"/>
        <v/>
      </c>
      <c r="P55" s="192" t="str">
        <f t="shared" si="5"/>
        <v/>
      </c>
      <c r="Q55" s="192" t="str">
        <f t="shared" si="5"/>
        <v/>
      </c>
      <c r="R55" s="192" t="str">
        <f t="shared" si="5"/>
        <v/>
      </c>
      <c r="S55" s="192" t="str">
        <f t="shared" si="5"/>
        <v/>
      </c>
      <c r="T55" s="192" t="str">
        <f t="shared" si="5"/>
        <v/>
      </c>
      <c r="U55" s="192" t="str">
        <f t="shared" si="5"/>
        <v/>
      </c>
      <c r="V55" s="192" t="str">
        <f t="shared" si="5"/>
        <v/>
      </c>
      <c r="W55" s="192" t="str">
        <f t="shared" si="5"/>
        <v/>
      </c>
      <c r="X55" s="192" t="str">
        <f t="shared" si="5"/>
        <v/>
      </c>
      <c r="Y55" s="192" t="str">
        <f t="shared" si="5"/>
        <v/>
      </c>
      <c r="Z55" s="192" t="str">
        <f t="shared" si="5"/>
        <v/>
      </c>
      <c r="AA55" s="192" t="str">
        <f t="shared" si="5"/>
        <v/>
      </c>
      <c r="AB55" s="192" t="str">
        <f t="shared" si="5"/>
        <v/>
      </c>
      <c r="AC55" s="192" t="str">
        <f t="shared" si="5"/>
        <v/>
      </c>
      <c r="AD55" s="192" t="str">
        <f t="shared" si="5"/>
        <v/>
      </c>
      <c r="AE55" s="192" t="str">
        <f t="shared" si="5"/>
        <v/>
      </c>
      <c r="AF55" s="192" t="str">
        <f t="shared" si="5"/>
        <v/>
      </c>
      <c r="AG55" s="192" t="str">
        <f t="shared" si="5"/>
        <v/>
      </c>
      <c r="AH55" s="192" t="str">
        <f t="shared" si="5"/>
        <v/>
      </c>
      <c r="AI55" s="192" t="str">
        <f t="shared" si="5"/>
        <v/>
      </c>
      <c r="AJ55" s="192" t="str">
        <f t="shared" si="5"/>
        <v/>
      </c>
      <c r="AK55" s="192" t="str">
        <f t="shared" si="5"/>
        <v/>
      </c>
      <c r="AL55" s="192" t="str">
        <f t="shared" si="5"/>
        <v/>
      </c>
      <c r="AM55" s="192" t="str">
        <f t="shared" si="5"/>
        <v/>
      </c>
      <c r="AN55" s="192" t="str">
        <f t="shared" si="5"/>
        <v/>
      </c>
      <c r="AO55" s="192" t="str">
        <f t="shared" si="5"/>
        <v/>
      </c>
      <c r="AP55" s="192" t="str">
        <f t="shared" si="5"/>
        <v/>
      </c>
      <c r="AQ55" s="192" t="str">
        <f t="shared" si="5"/>
        <v/>
      </c>
      <c r="AR55" s="166"/>
    </row>
    <row r="56" spans="1:44" x14ac:dyDescent="0.25">
      <c r="A56" s="193" t="s">
        <v>102</v>
      </c>
      <c r="B56" s="169">
        <f>'Investment Scenario'!B57</f>
        <v>0</v>
      </c>
      <c r="C56" s="188">
        <f>'Investment Scenario'!C57</f>
        <v>0</v>
      </c>
      <c r="D56" s="178"/>
      <c r="E56" s="189">
        <f>'Investment Scenario'!E57</f>
        <v>0</v>
      </c>
      <c r="F56" s="189">
        <f>'Investment Scenario'!F57</f>
        <v>0</v>
      </c>
      <c r="G56" s="189">
        <f>'Investment Scenario'!G57</f>
        <v>0</v>
      </c>
      <c r="H56" s="189">
        <f>'Investment Scenario'!H57</f>
        <v>0</v>
      </c>
      <c r="I56" s="189">
        <f>'Investment Scenario'!I57</f>
        <v>0</v>
      </c>
      <c r="J56" s="189">
        <f>'Investment Scenario'!J57</f>
        <v>0</v>
      </c>
      <c r="K56" s="189">
        <f>'Investment Scenario'!K57</f>
        <v>0</v>
      </c>
      <c r="L56" s="189">
        <f>'Investment Scenario'!L57</f>
        <v>0</v>
      </c>
      <c r="M56" s="189">
        <f>'Investment Scenario'!M57</f>
        <v>0</v>
      </c>
      <c r="N56" s="189">
        <f>'Investment Scenario'!N57</f>
        <v>0</v>
      </c>
      <c r="O56" s="189">
        <f>'Investment Scenario'!O57</f>
        <v>0</v>
      </c>
      <c r="P56" s="189">
        <f>'Investment Scenario'!P57</f>
        <v>0</v>
      </c>
      <c r="Q56" s="189">
        <f>'Investment Scenario'!Q57</f>
        <v>0</v>
      </c>
      <c r="R56" s="189">
        <f>'Investment Scenario'!R57</f>
        <v>0</v>
      </c>
      <c r="S56" s="189">
        <f>'Investment Scenario'!S57</f>
        <v>0</v>
      </c>
      <c r="T56" s="189">
        <f>'Investment Scenario'!T57</f>
        <v>0</v>
      </c>
      <c r="U56" s="189">
        <f>'Investment Scenario'!U57</f>
        <v>0</v>
      </c>
      <c r="V56" s="189">
        <f>'Investment Scenario'!V57</f>
        <v>0</v>
      </c>
      <c r="W56" s="189">
        <f>'Investment Scenario'!W57</f>
        <v>0</v>
      </c>
      <c r="X56" s="189">
        <f>'Investment Scenario'!X57</f>
        <v>0</v>
      </c>
      <c r="Y56" s="189">
        <f>'Investment Scenario'!Y57</f>
        <v>0</v>
      </c>
      <c r="Z56" s="189">
        <f>'Investment Scenario'!Z57</f>
        <v>0</v>
      </c>
      <c r="AA56" s="189">
        <f>'Investment Scenario'!AA57</f>
        <v>0</v>
      </c>
      <c r="AB56" s="189">
        <f>'Investment Scenario'!AB57</f>
        <v>0</v>
      </c>
      <c r="AC56" s="189">
        <f>'Investment Scenario'!AC57</f>
        <v>0</v>
      </c>
      <c r="AD56" s="189">
        <f>'Investment Scenario'!AD57</f>
        <v>0</v>
      </c>
      <c r="AE56" s="189">
        <f>'Investment Scenario'!AE57</f>
        <v>0</v>
      </c>
      <c r="AF56" s="189">
        <f>'Investment Scenario'!AF57</f>
        <v>0</v>
      </c>
      <c r="AG56" s="189">
        <f>'Investment Scenario'!AG57</f>
        <v>0</v>
      </c>
      <c r="AH56" s="189">
        <f>'Investment Scenario'!AH57</f>
        <v>0</v>
      </c>
      <c r="AI56" s="189">
        <f>'Investment Scenario'!AI57</f>
        <v>0</v>
      </c>
      <c r="AJ56" s="189">
        <f>'Investment Scenario'!AJ57</f>
        <v>0</v>
      </c>
      <c r="AK56" s="189">
        <f>'Investment Scenario'!AK57</f>
        <v>0</v>
      </c>
      <c r="AL56" s="189">
        <f>'Investment Scenario'!AL57</f>
        <v>0</v>
      </c>
      <c r="AM56" s="189">
        <f>'Investment Scenario'!AM57</f>
        <v>0</v>
      </c>
      <c r="AN56" s="189">
        <f>'Investment Scenario'!AN57</f>
        <v>0</v>
      </c>
      <c r="AO56" s="189">
        <f>'Investment Scenario'!AO57</f>
        <v>0</v>
      </c>
      <c r="AP56" s="189">
        <f>'Investment Scenario'!AP57</f>
        <v>0</v>
      </c>
      <c r="AQ56" s="189">
        <f>'Investment Scenario'!AQ57</f>
        <v>0</v>
      </c>
      <c r="AR56" s="166"/>
    </row>
    <row r="57" spans="1:44" x14ac:dyDescent="0.25">
      <c r="A57" s="190" t="s">
        <v>112</v>
      </c>
      <c r="B57" s="191"/>
      <c r="C57" s="166"/>
      <c r="D57" s="178"/>
      <c r="E57" s="189">
        <f>'Investment Scenario'!E58</f>
        <v>0</v>
      </c>
      <c r="F57" s="189">
        <f>'Investment Scenario'!F58</f>
        <v>0</v>
      </c>
      <c r="G57" s="189">
        <f>'Investment Scenario'!G58</f>
        <v>0</v>
      </c>
      <c r="H57" s="189">
        <f>'Investment Scenario'!H58</f>
        <v>0</v>
      </c>
      <c r="I57" s="189">
        <f>'Investment Scenario'!I58</f>
        <v>0</v>
      </c>
      <c r="J57" s="189">
        <f>'Investment Scenario'!J58</f>
        <v>0</v>
      </c>
      <c r="K57" s="189">
        <f>'Investment Scenario'!K58</f>
        <v>0</v>
      </c>
      <c r="L57" s="189">
        <f>'Investment Scenario'!L58</f>
        <v>0</v>
      </c>
      <c r="M57" s="189">
        <f>'Investment Scenario'!M58</f>
        <v>0</v>
      </c>
      <c r="N57" s="189">
        <f>'Investment Scenario'!N58</f>
        <v>0</v>
      </c>
      <c r="O57" s="189">
        <f>'Investment Scenario'!O58</f>
        <v>0</v>
      </c>
      <c r="P57" s="189">
        <f>'Investment Scenario'!P58</f>
        <v>0</v>
      </c>
      <c r="Q57" s="189">
        <f>'Investment Scenario'!Q58</f>
        <v>0</v>
      </c>
      <c r="R57" s="189">
        <f>'Investment Scenario'!R58</f>
        <v>0</v>
      </c>
      <c r="S57" s="189">
        <f>'Investment Scenario'!S58</f>
        <v>0</v>
      </c>
      <c r="T57" s="189">
        <f>'Investment Scenario'!T58</f>
        <v>0</v>
      </c>
      <c r="U57" s="189">
        <f>'Investment Scenario'!U58</f>
        <v>0</v>
      </c>
      <c r="V57" s="189">
        <f>'Investment Scenario'!V58</f>
        <v>0</v>
      </c>
      <c r="W57" s="189">
        <f>'Investment Scenario'!W58</f>
        <v>0</v>
      </c>
      <c r="X57" s="189">
        <f>'Investment Scenario'!X58</f>
        <v>0</v>
      </c>
      <c r="Y57" s="189">
        <f>'Investment Scenario'!Y58</f>
        <v>0</v>
      </c>
      <c r="Z57" s="189">
        <f>'Investment Scenario'!Z58</f>
        <v>0</v>
      </c>
      <c r="AA57" s="189">
        <f>'Investment Scenario'!AA58</f>
        <v>0</v>
      </c>
      <c r="AB57" s="189">
        <f>'Investment Scenario'!AB58</f>
        <v>0</v>
      </c>
      <c r="AC57" s="189">
        <f>'Investment Scenario'!AC58</f>
        <v>0</v>
      </c>
      <c r="AD57" s="189">
        <f>'Investment Scenario'!AD58</f>
        <v>0</v>
      </c>
      <c r="AE57" s="189">
        <f>'Investment Scenario'!AE58</f>
        <v>0</v>
      </c>
      <c r="AF57" s="189">
        <f>'Investment Scenario'!AF58</f>
        <v>0</v>
      </c>
      <c r="AG57" s="189">
        <f>'Investment Scenario'!AG58</f>
        <v>0</v>
      </c>
      <c r="AH57" s="189">
        <f>'Investment Scenario'!AH58</f>
        <v>0</v>
      </c>
      <c r="AI57" s="189">
        <f>'Investment Scenario'!AI58</f>
        <v>0</v>
      </c>
      <c r="AJ57" s="189">
        <f>'Investment Scenario'!AJ58</f>
        <v>0</v>
      </c>
      <c r="AK57" s="189">
        <f>'Investment Scenario'!AK58</f>
        <v>0</v>
      </c>
      <c r="AL57" s="189">
        <f>'Investment Scenario'!AL58</f>
        <v>0</v>
      </c>
      <c r="AM57" s="189">
        <f>'Investment Scenario'!AM58</f>
        <v>0</v>
      </c>
      <c r="AN57" s="189">
        <f>'Investment Scenario'!AN58</f>
        <v>0</v>
      </c>
      <c r="AO57" s="189">
        <f>'Investment Scenario'!AO58</f>
        <v>0</v>
      </c>
      <c r="AP57" s="189">
        <f>'Investment Scenario'!AP58</f>
        <v>0</v>
      </c>
      <c r="AQ57" s="189">
        <f>'Investment Scenario'!AQ58</f>
        <v>0</v>
      </c>
      <c r="AR57" s="166"/>
    </row>
    <row r="58" spans="1:44" x14ac:dyDescent="0.25">
      <c r="A58" s="190" t="s">
        <v>122</v>
      </c>
      <c r="B58" s="191"/>
      <c r="C58" s="166"/>
      <c r="D58" s="178"/>
      <c r="E58" s="189" t="str">
        <f>'Investment Scenario'!E59</f>
        <v/>
      </c>
      <c r="F58" s="189" t="str">
        <f>'Investment Scenario'!F59</f>
        <v/>
      </c>
      <c r="G58" s="192" t="str">
        <f t="shared" ref="G58:AQ58" si="6">IFERROR(G56/G57,"")</f>
        <v/>
      </c>
      <c r="H58" s="192" t="str">
        <f t="shared" si="6"/>
        <v/>
      </c>
      <c r="I58" s="192" t="str">
        <f t="shared" si="6"/>
        <v/>
      </c>
      <c r="J58" s="192" t="str">
        <f t="shared" si="6"/>
        <v/>
      </c>
      <c r="K58" s="192" t="str">
        <f t="shared" si="6"/>
        <v/>
      </c>
      <c r="L58" s="192" t="str">
        <f t="shared" si="6"/>
        <v/>
      </c>
      <c r="M58" s="192" t="str">
        <f t="shared" si="6"/>
        <v/>
      </c>
      <c r="N58" s="192" t="str">
        <f t="shared" si="6"/>
        <v/>
      </c>
      <c r="O58" s="192" t="str">
        <f t="shared" si="6"/>
        <v/>
      </c>
      <c r="P58" s="192" t="str">
        <f t="shared" si="6"/>
        <v/>
      </c>
      <c r="Q58" s="192" t="str">
        <f t="shared" si="6"/>
        <v/>
      </c>
      <c r="R58" s="192" t="str">
        <f t="shared" si="6"/>
        <v/>
      </c>
      <c r="S58" s="192" t="str">
        <f t="shared" si="6"/>
        <v/>
      </c>
      <c r="T58" s="192" t="str">
        <f t="shared" si="6"/>
        <v/>
      </c>
      <c r="U58" s="192" t="str">
        <f t="shared" si="6"/>
        <v/>
      </c>
      <c r="V58" s="192" t="str">
        <f t="shared" si="6"/>
        <v/>
      </c>
      <c r="W58" s="192" t="str">
        <f t="shared" si="6"/>
        <v/>
      </c>
      <c r="X58" s="192" t="str">
        <f t="shared" si="6"/>
        <v/>
      </c>
      <c r="Y58" s="192" t="str">
        <f t="shared" si="6"/>
        <v/>
      </c>
      <c r="Z58" s="192" t="str">
        <f t="shared" si="6"/>
        <v/>
      </c>
      <c r="AA58" s="192" t="str">
        <f t="shared" si="6"/>
        <v/>
      </c>
      <c r="AB58" s="192" t="str">
        <f t="shared" si="6"/>
        <v/>
      </c>
      <c r="AC58" s="192" t="str">
        <f t="shared" si="6"/>
        <v/>
      </c>
      <c r="AD58" s="192" t="str">
        <f t="shared" si="6"/>
        <v/>
      </c>
      <c r="AE58" s="192" t="str">
        <f t="shared" si="6"/>
        <v/>
      </c>
      <c r="AF58" s="192" t="str">
        <f t="shared" si="6"/>
        <v/>
      </c>
      <c r="AG58" s="192" t="str">
        <f t="shared" si="6"/>
        <v/>
      </c>
      <c r="AH58" s="192" t="str">
        <f t="shared" si="6"/>
        <v/>
      </c>
      <c r="AI58" s="192" t="str">
        <f t="shared" si="6"/>
        <v/>
      </c>
      <c r="AJ58" s="192" t="str">
        <f t="shared" si="6"/>
        <v/>
      </c>
      <c r="AK58" s="192" t="str">
        <f t="shared" si="6"/>
        <v/>
      </c>
      <c r="AL58" s="192" t="str">
        <f t="shared" si="6"/>
        <v/>
      </c>
      <c r="AM58" s="192" t="str">
        <f t="shared" si="6"/>
        <v/>
      </c>
      <c r="AN58" s="192" t="str">
        <f t="shared" si="6"/>
        <v/>
      </c>
      <c r="AO58" s="192" t="str">
        <f t="shared" si="6"/>
        <v/>
      </c>
      <c r="AP58" s="192" t="str">
        <f t="shared" si="6"/>
        <v/>
      </c>
      <c r="AQ58" s="192" t="str">
        <f t="shared" si="6"/>
        <v/>
      </c>
      <c r="AR58" s="166"/>
    </row>
    <row r="59" spans="1:44" x14ac:dyDescent="0.25">
      <c r="A59" s="193" t="s">
        <v>103</v>
      </c>
      <c r="B59" s="169">
        <f>'Investment Scenario'!B60</f>
        <v>0</v>
      </c>
      <c r="C59" s="188">
        <f>'Investment Scenario'!C60</f>
        <v>0</v>
      </c>
      <c r="D59" s="178"/>
      <c r="E59" s="189">
        <f>'Investment Scenario'!E60</f>
        <v>0</v>
      </c>
      <c r="F59" s="189">
        <f>'Investment Scenario'!F60</f>
        <v>0</v>
      </c>
      <c r="G59" s="189">
        <f>'Investment Scenario'!G60</f>
        <v>0</v>
      </c>
      <c r="H59" s="189">
        <f>'Investment Scenario'!H60</f>
        <v>0</v>
      </c>
      <c r="I59" s="189">
        <f>'Investment Scenario'!I60</f>
        <v>0</v>
      </c>
      <c r="J59" s="189">
        <f>'Investment Scenario'!J60</f>
        <v>0</v>
      </c>
      <c r="K59" s="189">
        <f>'Investment Scenario'!K60</f>
        <v>0</v>
      </c>
      <c r="L59" s="189">
        <f>'Investment Scenario'!L60</f>
        <v>0</v>
      </c>
      <c r="M59" s="189">
        <f>'Investment Scenario'!M60</f>
        <v>0</v>
      </c>
      <c r="N59" s="189">
        <f>'Investment Scenario'!N60</f>
        <v>0</v>
      </c>
      <c r="O59" s="189">
        <f>'Investment Scenario'!O60</f>
        <v>0</v>
      </c>
      <c r="P59" s="189">
        <f>'Investment Scenario'!P60</f>
        <v>0</v>
      </c>
      <c r="Q59" s="189">
        <f>'Investment Scenario'!Q60</f>
        <v>0</v>
      </c>
      <c r="R59" s="189">
        <f>'Investment Scenario'!R60</f>
        <v>0</v>
      </c>
      <c r="S59" s="189">
        <f>'Investment Scenario'!S60</f>
        <v>0</v>
      </c>
      <c r="T59" s="189">
        <f>'Investment Scenario'!T60</f>
        <v>0</v>
      </c>
      <c r="U59" s="189">
        <f>'Investment Scenario'!U60</f>
        <v>0</v>
      </c>
      <c r="V59" s="189">
        <f>'Investment Scenario'!V60</f>
        <v>0</v>
      </c>
      <c r="W59" s="189">
        <f>'Investment Scenario'!W60</f>
        <v>0</v>
      </c>
      <c r="X59" s="189">
        <f>'Investment Scenario'!X60</f>
        <v>0</v>
      </c>
      <c r="Y59" s="189">
        <f>'Investment Scenario'!Y60</f>
        <v>0</v>
      </c>
      <c r="Z59" s="189">
        <f>'Investment Scenario'!Z60</f>
        <v>0</v>
      </c>
      <c r="AA59" s="189">
        <f>'Investment Scenario'!AA60</f>
        <v>0</v>
      </c>
      <c r="AB59" s="189">
        <f>'Investment Scenario'!AB60</f>
        <v>0</v>
      </c>
      <c r="AC59" s="189">
        <f>'Investment Scenario'!AC60</f>
        <v>0</v>
      </c>
      <c r="AD59" s="189">
        <f>'Investment Scenario'!AD60</f>
        <v>0</v>
      </c>
      <c r="AE59" s="189">
        <f>'Investment Scenario'!AE60</f>
        <v>0</v>
      </c>
      <c r="AF59" s="189">
        <f>'Investment Scenario'!AF60</f>
        <v>0</v>
      </c>
      <c r="AG59" s="189">
        <f>'Investment Scenario'!AG60</f>
        <v>0</v>
      </c>
      <c r="AH59" s="189">
        <f>'Investment Scenario'!AH60</f>
        <v>0</v>
      </c>
      <c r="AI59" s="189">
        <f>'Investment Scenario'!AI60</f>
        <v>0</v>
      </c>
      <c r="AJ59" s="189">
        <f>'Investment Scenario'!AJ60</f>
        <v>0</v>
      </c>
      <c r="AK59" s="189">
        <f>'Investment Scenario'!AK60</f>
        <v>0</v>
      </c>
      <c r="AL59" s="189">
        <f>'Investment Scenario'!AL60</f>
        <v>0</v>
      </c>
      <c r="AM59" s="189">
        <f>'Investment Scenario'!AM60</f>
        <v>0</v>
      </c>
      <c r="AN59" s="189">
        <f>'Investment Scenario'!AN60</f>
        <v>0</v>
      </c>
      <c r="AO59" s="189">
        <f>'Investment Scenario'!AO60</f>
        <v>0</v>
      </c>
      <c r="AP59" s="189">
        <f>'Investment Scenario'!AP60</f>
        <v>0</v>
      </c>
      <c r="AQ59" s="189">
        <f>'Investment Scenario'!AQ60</f>
        <v>0</v>
      </c>
      <c r="AR59" s="166"/>
    </row>
    <row r="60" spans="1:44" x14ac:dyDescent="0.25">
      <c r="A60" s="190" t="s">
        <v>113</v>
      </c>
      <c r="B60" s="191"/>
      <c r="C60" s="166"/>
      <c r="D60" s="178"/>
      <c r="E60" s="189">
        <f>'Investment Scenario'!E61</f>
        <v>0</v>
      </c>
      <c r="F60" s="189">
        <f>'Investment Scenario'!F61</f>
        <v>0</v>
      </c>
      <c r="G60" s="189">
        <f>'Investment Scenario'!G61</f>
        <v>0</v>
      </c>
      <c r="H60" s="189">
        <f>'Investment Scenario'!H61</f>
        <v>0</v>
      </c>
      <c r="I60" s="189">
        <f>'Investment Scenario'!I61</f>
        <v>0</v>
      </c>
      <c r="J60" s="189">
        <f>'Investment Scenario'!J61</f>
        <v>0</v>
      </c>
      <c r="K60" s="189">
        <f>'Investment Scenario'!K61</f>
        <v>0</v>
      </c>
      <c r="L60" s="189">
        <f>'Investment Scenario'!L61</f>
        <v>0</v>
      </c>
      <c r="M60" s="189">
        <f>'Investment Scenario'!M61</f>
        <v>0</v>
      </c>
      <c r="N60" s="189">
        <f>'Investment Scenario'!N61</f>
        <v>0</v>
      </c>
      <c r="O60" s="189">
        <f>'Investment Scenario'!O61</f>
        <v>0</v>
      </c>
      <c r="P60" s="189">
        <f>'Investment Scenario'!P61</f>
        <v>0</v>
      </c>
      <c r="Q60" s="189">
        <f>'Investment Scenario'!Q61</f>
        <v>0</v>
      </c>
      <c r="R60" s="189">
        <f>'Investment Scenario'!R61</f>
        <v>0</v>
      </c>
      <c r="S60" s="189">
        <f>'Investment Scenario'!S61</f>
        <v>0</v>
      </c>
      <c r="T60" s="189">
        <f>'Investment Scenario'!T61</f>
        <v>0</v>
      </c>
      <c r="U60" s="189">
        <f>'Investment Scenario'!U61</f>
        <v>0</v>
      </c>
      <c r="V60" s="189">
        <f>'Investment Scenario'!V61</f>
        <v>0</v>
      </c>
      <c r="W60" s="189">
        <f>'Investment Scenario'!W61</f>
        <v>0</v>
      </c>
      <c r="X60" s="189">
        <f>'Investment Scenario'!X61</f>
        <v>0</v>
      </c>
      <c r="Y60" s="189">
        <f>'Investment Scenario'!Y61</f>
        <v>0</v>
      </c>
      <c r="Z60" s="189">
        <f>'Investment Scenario'!Z61</f>
        <v>0</v>
      </c>
      <c r="AA60" s="189">
        <f>'Investment Scenario'!AA61</f>
        <v>0</v>
      </c>
      <c r="AB60" s="189">
        <f>'Investment Scenario'!AB61</f>
        <v>0</v>
      </c>
      <c r="AC60" s="189">
        <f>'Investment Scenario'!AC61</f>
        <v>0</v>
      </c>
      <c r="AD60" s="189">
        <f>'Investment Scenario'!AD61</f>
        <v>0</v>
      </c>
      <c r="AE60" s="189">
        <f>'Investment Scenario'!AE61</f>
        <v>0</v>
      </c>
      <c r="AF60" s="189">
        <f>'Investment Scenario'!AF61</f>
        <v>0</v>
      </c>
      <c r="AG60" s="189">
        <f>'Investment Scenario'!AG61</f>
        <v>0</v>
      </c>
      <c r="AH60" s="189">
        <f>'Investment Scenario'!AH61</f>
        <v>0</v>
      </c>
      <c r="AI60" s="189">
        <f>'Investment Scenario'!AI61</f>
        <v>0</v>
      </c>
      <c r="AJ60" s="189">
        <f>'Investment Scenario'!AJ61</f>
        <v>0</v>
      </c>
      <c r="AK60" s="189">
        <f>'Investment Scenario'!AK61</f>
        <v>0</v>
      </c>
      <c r="AL60" s="189">
        <f>'Investment Scenario'!AL61</f>
        <v>0</v>
      </c>
      <c r="AM60" s="189">
        <f>'Investment Scenario'!AM61</f>
        <v>0</v>
      </c>
      <c r="AN60" s="189">
        <f>'Investment Scenario'!AN61</f>
        <v>0</v>
      </c>
      <c r="AO60" s="189">
        <f>'Investment Scenario'!AO61</f>
        <v>0</v>
      </c>
      <c r="AP60" s="189">
        <f>'Investment Scenario'!AP61</f>
        <v>0</v>
      </c>
      <c r="AQ60" s="189">
        <f>'Investment Scenario'!AQ61</f>
        <v>0</v>
      </c>
      <c r="AR60" s="166"/>
    </row>
    <row r="61" spans="1:44" x14ac:dyDescent="0.25">
      <c r="A61" s="190" t="s">
        <v>123</v>
      </c>
      <c r="B61" s="191"/>
      <c r="C61" s="166"/>
      <c r="D61" s="178"/>
      <c r="E61" s="189" t="str">
        <f>'Investment Scenario'!E62</f>
        <v/>
      </c>
      <c r="F61" s="189" t="str">
        <f>'Investment Scenario'!F62</f>
        <v/>
      </c>
      <c r="G61" s="192" t="str">
        <f t="shared" ref="G61:AQ61" si="7">IFERROR(G59/G60,"")</f>
        <v/>
      </c>
      <c r="H61" s="192" t="str">
        <f t="shared" si="7"/>
        <v/>
      </c>
      <c r="I61" s="192" t="str">
        <f t="shared" si="7"/>
        <v/>
      </c>
      <c r="J61" s="192" t="str">
        <f t="shared" si="7"/>
        <v/>
      </c>
      <c r="K61" s="192" t="str">
        <f t="shared" si="7"/>
        <v/>
      </c>
      <c r="L61" s="192" t="str">
        <f t="shared" si="7"/>
        <v/>
      </c>
      <c r="M61" s="192" t="str">
        <f t="shared" si="7"/>
        <v/>
      </c>
      <c r="N61" s="192" t="str">
        <f t="shared" si="7"/>
        <v/>
      </c>
      <c r="O61" s="192" t="str">
        <f t="shared" si="7"/>
        <v/>
      </c>
      <c r="P61" s="192" t="str">
        <f t="shared" si="7"/>
        <v/>
      </c>
      <c r="Q61" s="192" t="str">
        <f t="shared" si="7"/>
        <v/>
      </c>
      <c r="R61" s="192" t="str">
        <f t="shared" si="7"/>
        <v/>
      </c>
      <c r="S61" s="192" t="str">
        <f t="shared" si="7"/>
        <v/>
      </c>
      <c r="T61" s="192" t="str">
        <f t="shared" si="7"/>
        <v/>
      </c>
      <c r="U61" s="192" t="str">
        <f t="shared" si="7"/>
        <v/>
      </c>
      <c r="V61" s="192" t="str">
        <f t="shared" si="7"/>
        <v/>
      </c>
      <c r="W61" s="192" t="str">
        <f t="shared" si="7"/>
        <v/>
      </c>
      <c r="X61" s="192" t="str">
        <f t="shared" si="7"/>
        <v/>
      </c>
      <c r="Y61" s="192" t="str">
        <f t="shared" si="7"/>
        <v/>
      </c>
      <c r="Z61" s="192" t="str">
        <f t="shared" si="7"/>
        <v/>
      </c>
      <c r="AA61" s="192" t="str">
        <f t="shared" si="7"/>
        <v/>
      </c>
      <c r="AB61" s="192" t="str">
        <f t="shared" si="7"/>
        <v/>
      </c>
      <c r="AC61" s="192" t="str">
        <f t="shared" si="7"/>
        <v/>
      </c>
      <c r="AD61" s="192" t="str">
        <f t="shared" si="7"/>
        <v/>
      </c>
      <c r="AE61" s="192" t="str">
        <f t="shared" si="7"/>
        <v/>
      </c>
      <c r="AF61" s="192" t="str">
        <f t="shared" si="7"/>
        <v/>
      </c>
      <c r="AG61" s="192" t="str">
        <f t="shared" si="7"/>
        <v/>
      </c>
      <c r="AH61" s="192" t="str">
        <f t="shared" si="7"/>
        <v/>
      </c>
      <c r="AI61" s="192" t="str">
        <f t="shared" si="7"/>
        <v/>
      </c>
      <c r="AJ61" s="192" t="str">
        <f t="shared" si="7"/>
        <v/>
      </c>
      <c r="AK61" s="192" t="str">
        <f t="shared" si="7"/>
        <v/>
      </c>
      <c r="AL61" s="192" t="str">
        <f t="shared" si="7"/>
        <v/>
      </c>
      <c r="AM61" s="192" t="str">
        <f t="shared" si="7"/>
        <v/>
      </c>
      <c r="AN61" s="192" t="str">
        <f t="shared" si="7"/>
        <v/>
      </c>
      <c r="AO61" s="192" t="str">
        <f t="shared" si="7"/>
        <v/>
      </c>
      <c r="AP61" s="192" t="str">
        <f t="shared" si="7"/>
        <v/>
      </c>
      <c r="AQ61" s="192" t="str">
        <f t="shared" si="7"/>
        <v/>
      </c>
      <c r="AR61" s="166"/>
    </row>
    <row r="62" spans="1:44" x14ac:dyDescent="0.25">
      <c r="A62" s="193" t="s">
        <v>104</v>
      </c>
      <c r="B62" s="169">
        <f>'Investment Scenario'!B63</f>
        <v>0</v>
      </c>
      <c r="C62" s="188">
        <f>'Investment Scenario'!C63</f>
        <v>0</v>
      </c>
      <c r="D62" s="178"/>
      <c r="E62" s="189">
        <f>'Investment Scenario'!E63</f>
        <v>0</v>
      </c>
      <c r="F62" s="189">
        <f>'Investment Scenario'!F63</f>
        <v>0</v>
      </c>
      <c r="G62" s="189">
        <f>'Investment Scenario'!G63</f>
        <v>0</v>
      </c>
      <c r="H62" s="189">
        <f>'Investment Scenario'!H63</f>
        <v>0</v>
      </c>
      <c r="I62" s="189">
        <f>'Investment Scenario'!I63</f>
        <v>0</v>
      </c>
      <c r="J62" s="189">
        <f>'Investment Scenario'!J63</f>
        <v>0</v>
      </c>
      <c r="K62" s="189">
        <f>'Investment Scenario'!K63</f>
        <v>0</v>
      </c>
      <c r="L62" s="189">
        <f>'Investment Scenario'!L63</f>
        <v>0</v>
      </c>
      <c r="M62" s="189">
        <f>'Investment Scenario'!M63</f>
        <v>0</v>
      </c>
      <c r="N62" s="189">
        <f>'Investment Scenario'!N63</f>
        <v>0</v>
      </c>
      <c r="O62" s="189">
        <f>'Investment Scenario'!O63</f>
        <v>0</v>
      </c>
      <c r="P62" s="189">
        <f>'Investment Scenario'!P63</f>
        <v>0</v>
      </c>
      <c r="Q62" s="189">
        <f>'Investment Scenario'!Q63</f>
        <v>0</v>
      </c>
      <c r="R62" s="189">
        <f>'Investment Scenario'!R63</f>
        <v>0</v>
      </c>
      <c r="S62" s="189">
        <f>'Investment Scenario'!S63</f>
        <v>0</v>
      </c>
      <c r="T62" s="189">
        <f>'Investment Scenario'!T63</f>
        <v>0</v>
      </c>
      <c r="U62" s="189">
        <f>'Investment Scenario'!U63</f>
        <v>0</v>
      </c>
      <c r="V62" s="189">
        <f>'Investment Scenario'!V63</f>
        <v>0</v>
      </c>
      <c r="W62" s="189">
        <f>'Investment Scenario'!W63</f>
        <v>0</v>
      </c>
      <c r="X62" s="189">
        <f>'Investment Scenario'!X63</f>
        <v>0</v>
      </c>
      <c r="Y62" s="189">
        <f>'Investment Scenario'!Y63</f>
        <v>0</v>
      </c>
      <c r="Z62" s="189">
        <f>'Investment Scenario'!Z63</f>
        <v>0</v>
      </c>
      <c r="AA62" s="189">
        <f>'Investment Scenario'!AA63</f>
        <v>0</v>
      </c>
      <c r="AB62" s="189">
        <f>'Investment Scenario'!AB63</f>
        <v>0</v>
      </c>
      <c r="AC62" s="189">
        <f>'Investment Scenario'!AC63</f>
        <v>0</v>
      </c>
      <c r="AD62" s="189">
        <f>'Investment Scenario'!AD63</f>
        <v>0</v>
      </c>
      <c r="AE62" s="189">
        <f>'Investment Scenario'!AE63</f>
        <v>0</v>
      </c>
      <c r="AF62" s="189">
        <f>'Investment Scenario'!AF63</f>
        <v>0</v>
      </c>
      <c r="AG62" s="189">
        <f>'Investment Scenario'!AG63</f>
        <v>0</v>
      </c>
      <c r="AH62" s="189">
        <f>'Investment Scenario'!AH63</f>
        <v>0</v>
      </c>
      <c r="AI62" s="189">
        <f>'Investment Scenario'!AI63</f>
        <v>0</v>
      </c>
      <c r="AJ62" s="189">
        <f>'Investment Scenario'!AJ63</f>
        <v>0</v>
      </c>
      <c r="AK62" s="189">
        <f>'Investment Scenario'!AK63</f>
        <v>0</v>
      </c>
      <c r="AL62" s="189">
        <f>'Investment Scenario'!AL63</f>
        <v>0</v>
      </c>
      <c r="AM62" s="189">
        <f>'Investment Scenario'!AM63</f>
        <v>0</v>
      </c>
      <c r="AN62" s="189">
        <f>'Investment Scenario'!AN63</f>
        <v>0</v>
      </c>
      <c r="AO62" s="189">
        <f>'Investment Scenario'!AO63</f>
        <v>0</v>
      </c>
      <c r="AP62" s="189">
        <f>'Investment Scenario'!AP63</f>
        <v>0</v>
      </c>
      <c r="AQ62" s="189">
        <f>'Investment Scenario'!AQ63</f>
        <v>0</v>
      </c>
      <c r="AR62" s="166"/>
    </row>
    <row r="63" spans="1:44" x14ac:dyDescent="0.25">
      <c r="A63" s="190" t="s">
        <v>114</v>
      </c>
      <c r="B63" s="191"/>
      <c r="C63" s="166"/>
      <c r="D63" s="178"/>
      <c r="E63" s="189">
        <f>'Investment Scenario'!E64</f>
        <v>0</v>
      </c>
      <c r="F63" s="189">
        <f>'Investment Scenario'!F64</f>
        <v>0</v>
      </c>
      <c r="G63" s="189">
        <f>'Investment Scenario'!G64</f>
        <v>0</v>
      </c>
      <c r="H63" s="189">
        <f>'Investment Scenario'!H64</f>
        <v>0</v>
      </c>
      <c r="I63" s="189">
        <f>'Investment Scenario'!I64</f>
        <v>0</v>
      </c>
      <c r="J63" s="189">
        <f>'Investment Scenario'!J64</f>
        <v>0</v>
      </c>
      <c r="K63" s="189">
        <f>'Investment Scenario'!K64</f>
        <v>0</v>
      </c>
      <c r="L63" s="189">
        <f>'Investment Scenario'!L64</f>
        <v>0</v>
      </c>
      <c r="M63" s="189">
        <f>'Investment Scenario'!M64</f>
        <v>0</v>
      </c>
      <c r="N63" s="189">
        <f>'Investment Scenario'!N64</f>
        <v>0</v>
      </c>
      <c r="O63" s="189">
        <f>'Investment Scenario'!O64</f>
        <v>0</v>
      </c>
      <c r="P63" s="189">
        <f>'Investment Scenario'!P64</f>
        <v>0</v>
      </c>
      <c r="Q63" s="189">
        <f>'Investment Scenario'!Q64</f>
        <v>0</v>
      </c>
      <c r="R63" s="189">
        <f>'Investment Scenario'!R64</f>
        <v>0</v>
      </c>
      <c r="S63" s="189">
        <f>'Investment Scenario'!S64</f>
        <v>0</v>
      </c>
      <c r="T63" s="189">
        <f>'Investment Scenario'!T64</f>
        <v>0</v>
      </c>
      <c r="U63" s="189">
        <f>'Investment Scenario'!U64</f>
        <v>0</v>
      </c>
      <c r="V63" s="189">
        <f>'Investment Scenario'!V64</f>
        <v>0</v>
      </c>
      <c r="W63" s="189">
        <f>'Investment Scenario'!W64</f>
        <v>0</v>
      </c>
      <c r="X63" s="189">
        <f>'Investment Scenario'!X64</f>
        <v>0</v>
      </c>
      <c r="Y63" s="189">
        <f>'Investment Scenario'!Y64</f>
        <v>0</v>
      </c>
      <c r="Z63" s="189">
        <f>'Investment Scenario'!Z64</f>
        <v>0</v>
      </c>
      <c r="AA63" s="189">
        <f>'Investment Scenario'!AA64</f>
        <v>0</v>
      </c>
      <c r="AB63" s="189">
        <f>'Investment Scenario'!AB64</f>
        <v>0</v>
      </c>
      <c r="AC63" s="189">
        <f>'Investment Scenario'!AC64</f>
        <v>0</v>
      </c>
      <c r="AD63" s="189">
        <f>'Investment Scenario'!AD64</f>
        <v>0</v>
      </c>
      <c r="AE63" s="189">
        <f>'Investment Scenario'!AE64</f>
        <v>0</v>
      </c>
      <c r="AF63" s="189">
        <f>'Investment Scenario'!AF64</f>
        <v>0</v>
      </c>
      <c r="AG63" s="189">
        <f>'Investment Scenario'!AG64</f>
        <v>0</v>
      </c>
      <c r="AH63" s="189">
        <f>'Investment Scenario'!AH64</f>
        <v>0</v>
      </c>
      <c r="AI63" s="189">
        <f>'Investment Scenario'!AI64</f>
        <v>0</v>
      </c>
      <c r="AJ63" s="189">
        <f>'Investment Scenario'!AJ64</f>
        <v>0</v>
      </c>
      <c r="AK63" s="189">
        <f>'Investment Scenario'!AK64</f>
        <v>0</v>
      </c>
      <c r="AL63" s="189">
        <f>'Investment Scenario'!AL64</f>
        <v>0</v>
      </c>
      <c r="AM63" s="189">
        <f>'Investment Scenario'!AM64</f>
        <v>0</v>
      </c>
      <c r="AN63" s="189">
        <f>'Investment Scenario'!AN64</f>
        <v>0</v>
      </c>
      <c r="AO63" s="189">
        <f>'Investment Scenario'!AO64</f>
        <v>0</v>
      </c>
      <c r="AP63" s="189">
        <f>'Investment Scenario'!AP64</f>
        <v>0</v>
      </c>
      <c r="AQ63" s="189">
        <f>'Investment Scenario'!AQ64</f>
        <v>0</v>
      </c>
      <c r="AR63" s="166"/>
    </row>
    <row r="64" spans="1:44" x14ac:dyDescent="0.25">
      <c r="A64" s="190" t="s">
        <v>124</v>
      </c>
      <c r="B64" s="191"/>
      <c r="C64" s="166"/>
      <c r="D64" s="178"/>
      <c r="E64" s="189" t="str">
        <f>'Investment Scenario'!E65</f>
        <v/>
      </c>
      <c r="F64" s="189" t="str">
        <f>'Investment Scenario'!F65</f>
        <v/>
      </c>
      <c r="G64" s="192" t="str">
        <f t="shared" ref="G64:AQ64" si="8">IFERROR(G62/G63,"")</f>
        <v/>
      </c>
      <c r="H64" s="192" t="str">
        <f t="shared" si="8"/>
        <v/>
      </c>
      <c r="I64" s="192" t="str">
        <f t="shared" si="8"/>
        <v/>
      </c>
      <c r="J64" s="192" t="str">
        <f t="shared" si="8"/>
        <v/>
      </c>
      <c r="K64" s="192" t="str">
        <f t="shared" si="8"/>
        <v/>
      </c>
      <c r="L64" s="192" t="str">
        <f t="shared" si="8"/>
        <v/>
      </c>
      <c r="M64" s="192" t="str">
        <f t="shared" si="8"/>
        <v/>
      </c>
      <c r="N64" s="192" t="str">
        <f t="shared" si="8"/>
        <v/>
      </c>
      <c r="O64" s="192" t="str">
        <f t="shared" si="8"/>
        <v/>
      </c>
      <c r="P64" s="192" t="str">
        <f t="shared" si="8"/>
        <v/>
      </c>
      <c r="Q64" s="192" t="str">
        <f t="shared" si="8"/>
        <v/>
      </c>
      <c r="R64" s="192" t="str">
        <f t="shared" si="8"/>
        <v/>
      </c>
      <c r="S64" s="192" t="str">
        <f t="shared" si="8"/>
        <v/>
      </c>
      <c r="T64" s="192" t="str">
        <f t="shared" si="8"/>
        <v/>
      </c>
      <c r="U64" s="192" t="str">
        <f t="shared" si="8"/>
        <v/>
      </c>
      <c r="V64" s="192" t="str">
        <f t="shared" si="8"/>
        <v/>
      </c>
      <c r="W64" s="192" t="str">
        <f t="shared" si="8"/>
        <v/>
      </c>
      <c r="X64" s="192" t="str">
        <f t="shared" si="8"/>
        <v/>
      </c>
      <c r="Y64" s="192" t="str">
        <f t="shared" si="8"/>
        <v/>
      </c>
      <c r="Z64" s="192" t="str">
        <f t="shared" si="8"/>
        <v/>
      </c>
      <c r="AA64" s="192" t="str">
        <f t="shared" si="8"/>
        <v/>
      </c>
      <c r="AB64" s="192" t="str">
        <f t="shared" si="8"/>
        <v/>
      </c>
      <c r="AC64" s="192" t="str">
        <f t="shared" si="8"/>
        <v/>
      </c>
      <c r="AD64" s="192" t="str">
        <f t="shared" si="8"/>
        <v/>
      </c>
      <c r="AE64" s="192" t="str">
        <f t="shared" si="8"/>
        <v/>
      </c>
      <c r="AF64" s="192" t="str">
        <f t="shared" si="8"/>
        <v/>
      </c>
      <c r="AG64" s="192" t="str">
        <f t="shared" si="8"/>
        <v/>
      </c>
      <c r="AH64" s="192" t="str">
        <f t="shared" si="8"/>
        <v/>
      </c>
      <c r="AI64" s="192" t="str">
        <f t="shared" si="8"/>
        <v/>
      </c>
      <c r="AJ64" s="192" t="str">
        <f t="shared" si="8"/>
        <v/>
      </c>
      <c r="AK64" s="192" t="str">
        <f t="shared" si="8"/>
        <v/>
      </c>
      <c r="AL64" s="192" t="str">
        <f t="shared" si="8"/>
        <v/>
      </c>
      <c r="AM64" s="192" t="str">
        <f t="shared" si="8"/>
        <v/>
      </c>
      <c r="AN64" s="192" t="str">
        <f t="shared" si="8"/>
        <v/>
      </c>
      <c r="AO64" s="192" t="str">
        <f t="shared" si="8"/>
        <v/>
      </c>
      <c r="AP64" s="192" t="str">
        <f t="shared" si="8"/>
        <v/>
      </c>
      <c r="AQ64" s="192" t="str">
        <f t="shared" si="8"/>
        <v/>
      </c>
      <c r="AR64" s="166"/>
    </row>
    <row r="65" spans="1:44" x14ac:dyDescent="0.25">
      <c r="A65" s="193" t="s">
        <v>105</v>
      </c>
      <c r="B65" s="169">
        <f>'Investment Scenario'!B66</f>
        <v>0</v>
      </c>
      <c r="C65" s="188">
        <f>'Investment Scenario'!C66</f>
        <v>0</v>
      </c>
      <c r="D65" s="178"/>
      <c r="E65" s="189">
        <f>'Investment Scenario'!E66</f>
        <v>0</v>
      </c>
      <c r="F65" s="189">
        <f>'Investment Scenario'!F66</f>
        <v>0</v>
      </c>
      <c r="G65" s="189">
        <f>'Investment Scenario'!G66</f>
        <v>0</v>
      </c>
      <c r="H65" s="189">
        <f>'Investment Scenario'!H66</f>
        <v>0</v>
      </c>
      <c r="I65" s="189">
        <f>'Investment Scenario'!I66</f>
        <v>0</v>
      </c>
      <c r="J65" s="189">
        <f>'Investment Scenario'!J66</f>
        <v>0</v>
      </c>
      <c r="K65" s="189">
        <f>'Investment Scenario'!K66</f>
        <v>0</v>
      </c>
      <c r="L65" s="189">
        <f>'Investment Scenario'!L66</f>
        <v>0</v>
      </c>
      <c r="M65" s="189">
        <f>'Investment Scenario'!M66</f>
        <v>0</v>
      </c>
      <c r="N65" s="189">
        <f>'Investment Scenario'!N66</f>
        <v>0</v>
      </c>
      <c r="O65" s="189">
        <f>'Investment Scenario'!O66</f>
        <v>0</v>
      </c>
      <c r="P65" s="189">
        <f>'Investment Scenario'!P66</f>
        <v>0</v>
      </c>
      <c r="Q65" s="189">
        <f>'Investment Scenario'!Q66</f>
        <v>0</v>
      </c>
      <c r="R65" s="189">
        <f>'Investment Scenario'!R66</f>
        <v>0</v>
      </c>
      <c r="S65" s="189">
        <f>'Investment Scenario'!S66</f>
        <v>0</v>
      </c>
      <c r="T65" s="189">
        <f>'Investment Scenario'!T66</f>
        <v>0</v>
      </c>
      <c r="U65" s="189">
        <f>'Investment Scenario'!U66</f>
        <v>0</v>
      </c>
      <c r="V65" s="189">
        <f>'Investment Scenario'!V66</f>
        <v>0</v>
      </c>
      <c r="W65" s="189">
        <f>'Investment Scenario'!W66</f>
        <v>0</v>
      </c>
      <c r="X65" s="189">
        <f>'Investment Scenario'!X66</f>
        <v>0</v>
      </c>
      <c r="Y65" s="189">
        <f>'Investment Scenario'!Y66</f>
        <v>0</v>
      </c>
      <c r="Z65" s="189">
        <f>'Investment Scenario'!Z66</f>
        <v>0</v>
      </c>
      <c r="AA65" s="189">
        <f>'Investment Scenario'!AA66</f>
        <v>0</v>
      </c>
      <c r="AB65" s="189">
        <f>'Investment Scenario'!AB66</f>
        <v>0</v>
      </c>
      <c r="AC65" s="189">
        <f>'Investment Scenario'!AC66</f>
        <v>0</v>
      </c>
      <c r="AD65" s="189">
        <f>'Investment Scenario'!AD66</f>
        <v>0</v>
      </c>
      <c r="AE65" s="189">
        <f>'Investment Scenario'!AE66</f>
        <v>0</v>
      </c>
      <c r="AF65" s="189">
        <f>'Investment Scenario'!AF66</f>
        <v>0</v>
      </c>
      <c r="AG65" s="189">
        <f>'Investment Scenario'!AG66</f>
        <v>0</v>
      </c>
      <c r="AH65" s="189">
        <f>'Investment Scenario'!AH66</f>
        <v>0</v>
      </c>
      <c r="AI65" s="189">
        <f>'Investment Scenario'!AI66</f>
        <v>0</v>
      </c>
      <c r="AJ65" s="189">
        <f>'Investment Scenario'!AJ66</f>
        <v>0</v>
      </c>
      <c r="AK65" s="189">
        <f>'Investment Scenario'!AK66</f>
        <v>0</v>
      </c>
      <c r="AL65" s="189">
        <f>'Investment Scenario'!AL66</f>
        <v>0</v>
      </c>
      <c r="AM65" s="189">
        <f>'Investment Scenario'!AM66</f>
        <v>0</v>
      </c>
      <c r="AN65" s="189">
        <f>'Investment Scenario'!AN66</f>
        <v>0</v>
      </c>
      <c r="AO65" s="189">
        <f>'Investment Scenario'!AO66</f>
        <v>0</v>
      </c>
      <c r="AP65" s="189">
        <f>'Investment Scenario'!AP66</f>
        <v>0</v>
      </c>
      <c r="AQ65" s="189">
        <f>'Investment Scenario'!AQ66</f>
        <v>0</v>
      </c>
      <c r="AR65" s="166"/>
    </row>
    <row r="66" spans="1:44" x14ac:dyDescent="0.25">
      <c r="A66" s="190" t="s">
        <v>115</v>
      </c>
      <c r="B66" s="191"/>
      <c r="C66" s="166"/>
      <c r="D66" s="178"/>
      <c r="E66" s="189">
        <f>'Investment Scenario'!E67</f>
        <v>0</v>
      </c>
      <c r="F66" s="189">
        <f>'Investment Scenario'!F67</f>
        <v>0</v>
      </c>
      <c r="G66" s="189">
        <f>'Investment Scenario'!G67</f>
        <v>0</v>
      </c>
      <c r="H66" s="189">
        <f>'Investment Scenario'!H67</f>
        <v>0</v>
      </c>
      <c r="I66" s="189">
        <f>'Investment Scenario'!I67</f>
        <v>0</v>
      </c>
      <c r="J66" s="189">
        <f>'Investment Scenario'!J67</f>
        <v>0</v>
      </c>
      <c r="K66" s="189">
        <f>'Investment Scenario'!K67</f>
        <v>0</v>
      </c>
      <c r="L66" s="189">
        <f>'Investment Scenario'!L67</f>
        <v>0</v>
      </c>
      <c r="M66" s="189">
        <f>'Investment Scenario'!M67</f>
        <v>0</v>
      </c>
      <c r="N66" s="189">
        <f>'Investment Scenario'!N67</f>
        <v>0</v>
      </c>
      <c r="O66" s="189">
        <f>'Investment Scenario'!O67</f>
        <v>0</v>
      </c>
      <c r="P66" s="189">
        <f>'Investment Scenario'!P67</f>
        <v>0</v>
      </c>
      <c r="Q66" s="189">
        <f>'Investment Scenario'!Q67</f>
        <v>0</v>
      </c>
      <c r="R66" s="189">
        <f>'Investment Scenario'!R67</f>
        <v>0</v>
      </c>
      <c r="S66" s="189">
        <f>'Investment Scenario'!S67</f>
        <v>0</v>
      </c>
      <c r="T66" s="189">
        <f>'Investment Scenario'!T67</f>
        <v>0</v>
      </c>
      <c r="U66" s="189">
        <f>'Investment Scenario'!U67</f>
        <v>0</v>
      </c>
      <c r="V66" s="189">
        <f>'Investment Scenario'!V67</f>
        <v>0</v>
      </c>
      <c r="W66" s="189">
        <f>'Investment Scenario'!W67</f>
        <v>0</v>
      </c>
      <c r="X66" s="189">
        <f>'Investment Scenario'!X67</f>
        <v>0</v>
      </c>
      <c r="Y66" s="189">
        <f>'Investment Scenario'!Y67</f>
        <v>0</v>
      </c>
      <c r="Z66" s="189">
        <f>'Investment Scenario'!Z67</f>
        <v>0</v>
      </c>
      <c r="AA66" s="189">
        <f>'Investment Scenario'!AA67</f>
        <v>0</v>
      </c>
      <c r="AB66" s="189">
        <f>'Investment Scenario'!AB67</f>
        <v>0</v>
      </c>
      <c r="AC66" s="189">
        <f>'Investment Scenario'!AC67</f>
        <v>0</v>
      </c>
      <c r="AD66" s="189">
        <f>'Investment Scenario'!AD67</f>
        <v>0</v>
      </c>
      <c r="AE66" s="189">
        <f>'Investment Scenario'!AE67</f>
        <v>0</v>
      </c>
      <c r="AF66" s="189">
        <f>'Investment Scenario'!AF67</f>
        <v>0</v>
      </c>
      <c r="AG66" s="189">
        <f>'Investment Scenario'!AG67</f>
        <v>0</v>
      </c>
      <c r="AH66" s="189">
        <f>'Investment Scenario'!AH67</f>
        <v>0</v>
      </c>
      <c r="AI66" s="189">
        <f>'Investment Scenario'!AI67</f>
        <v>0</v>
      </c>
      <c r="AJ66" s="189">
        <f>'Investment Scenario'!AJ67</f>
        <v>0</v>
      </c>
      <c r="AK66" s="189">
        <f>'Investment Scenario'!AK67</f>
        <v>0</v>
      </c>
      <c r="AL66" s="189">
        <f>'Investment Scenario'!AL67</f>
        <v>0</v>
      </c>
      <c r="AM66" s="189">
        <f>'Investment Scenario'!AM67</f>
        <v>0</v>
      </c>
      <c r="AN66" s="189">
        <f>'Investment Scenario'!AN67</f>
        <v>0</v>
      </c>
      <c r="AO66" s="189">
        <f>'Investment Scenario'!AO67</f>
        <v>0</v>
      </c>
      <c r="AP66" s="189">
        <f>'Investment Scenario'!AP67</f>
        <v>0</v>
      </c>
      <c r="AQ66" s="189">
        <f>'Investment Scenario'!AQ67</f>
        <v>0</v>
      </c>
      <c r="AR66" s="166"/>
    </row>
    <row r="67" spans="1:44" x14ac:dyDescent="0.25">
      <c r="A67" s="190" t="s">
        <v>125</v>
      </c>
      <c r="B67" s="191"/>
      <c r="C67" s="166"/>
      <c r="D67" s="178"/>
      <c r="E67" s="189" t="str">
        <f>'Investment Scenario'!E68</f>
        <v/>
      </c>
      <c r="F67" s="189" t="str">
        <f>'Investment Scenario'!F68</f>
        <v/>
      </c>
      <c r="G67" s="192" t="str">
        <f t="shared" ref="G67:AQ67" si="9">IFERROR(G65/G66,"")</f>
        <v/>
      </c>
      <c r="H67" s="192" t="str">
        <f t="shared" si="9"/>
        <v/>
      </c>
      <c r="I67" s="192" t="str">
        <f t="shared" si="9"/>
        <v/>
      </c>
      <c r="J67" s="192" t="str">
        <f t="shared" si="9"/>
        <v/>
      </c>
      <c r="K67" s="192" t="str">
        <f t="shared" si="9"/>
        <v/>
      </c>
      <c r="L67" s="192" t="str">
        <f t="shared" si="9"/>
        <v/>
      </c>
      <c r="M67" s="192" t="str">
        <f t="shared" si="9"/>
        <v/>
      </c>
      <c r="N67" s="192" t="str">
        <f t="shared" si="9"/>
        <v/>
      </c>
      <c r="O67" s="192" t="str">
        <f t="shared" si="9"/>
        <v/>
      </c>
      <c r="P67" s="192" t="str">
        <f t="shared" si="9"/>
        <v/>
      </c>
      <c r="Q67" s="192" t="str">
        <f t="shared" si="9"/>
        <v/>
      </c>
      <c r="R67" s="192" t="str">
        <f t="shared" si="9"/>
        <v/>
      </c>
      <c r="S67" s="192" t="str">
        <f t="shared" si="9"/>
        <v/>
      </c>
      <c r="T67" s="192" t="str">
        <f t="shared" si="9"/>
        <v/>
      </c>
      <c r="U67" s="192" t="str">
        <f t="shared" si="9"/>
        <v/>
      </c>
      <c r="V67" s="192" t="str">
        <f t="shared" si="9"/>
        <v/>
      </c>
      <c r="W67" s="192" t="str">
        <f t="shared" si="9"/>
        <v/>
      </c>
      <c r="X67" s="192" t="str">
        <f t="shared" si="9"/>
        <v/>
      </c>
      <c r="Y67" s="192" t="str">
        <f t="shared" si="9"/>
        <v/>
      </c>
      <c r="Z67" s="192" t="str">
        <f t="shared" si="9"/>
        <v/>
      </c>
      <c r="AA67" s="192" t="str">
        <f t="shared" si="9"/>
        <v/>
      </c>
      <c r="AB67" s="192" t="str">
        <f t="shared" si="9"/>
        <v/>
      </c>
      <c r="AC67" s="192" t="str">
        <f t="shared" si="9"/>
        <v/>
      </c>
      <c r="AD67" s="192" t="str">
        <f t="shared" si="9"/>
        <v/>
      </c>
      <c r="AE67" s="192" t="str">
        <f t="shared" si="9"/>
        <v/>
      </c>
      <c r="AF67" s="192" t="str">
        <f t="shared" si="9"/>
        <v/>
      </c>
      <c r="AG67" s="192" t="str">
        <f t="shared" si="9"/>
        <v/>
      </c>
      <c r="AH67" s="192" t="str">
        <f t="shared" si="9"/>
        <v/>
      </c>
      <c r="AI67" s="192" t="str">
        <f t="shared" si="9"/>
        <v/>
      </c>
      <c r="AJ67" s="192" t="str">
        <f t="shared" si="9"/>
        <v/>
      </c>
      <c r="AK67" s="192" t="str">
        <f t="shared" si="9"/>
        <v/>
      </c>
      <c r="AL67" s="192" t="str">
        <f t="shared" si="9"/>
        <v/>
      </c>
      <c r="AM67" s="192" t="str">
        <f t="shared" si="9"/>
        <v/>
      </c>
      <c r="AN67" s="192" t="str">
        <f t="shared" si="9"/>
        <v/>
      </c>
      <c r="AO67" s="192" t="str">
        <f t="shared" si="9"/>
        <v/>
      </c>
      <c r="AP67" s="192" t="str">
        <f t="shared" si="9"/>
        <v/>
      </c>
      <c r="AQ67" s="192" t="str">
        <f t="shared" si="9"/>
        <v/>
      </c>
      <c r="AR67" s="166"/>
    </row>
    <row r="68" spans="1:44" x14ac:dyDescent="0.25">
      <c r="A68" s="193" t="s">
        <v>106</v>
      </c>
      <c r="B68" s="169">
        <f>'Investment Scenario'!B69</f>
        <v>0</v>
      </c>
      <c r="C68" s="188">
        <f>'Investment Scenario'!C69</f>
        <v>0</v>
      </c>
      <c r="D68" s="178"/>
      <c r="E68" s="189">
        <f>'Investment Scenario'!E69</f>
        <v>0</v>
      </c>
      <c r="F68" s="189">
        <f>'Investment Scenario'!F69</f>
        <v>0</v>
      </c>
      <c r="G68" s="189">
        <f>'Investment Scenario'!G69</f>
        <v>0</v>
      </c>
      <c r="H68" s="189">
        <f>'Investment Scenario'!H69</f>
        <v>0</v>
      </c>
      <c r="I68" s="189">
        <f>'Investment Scenario'!I69</f>
        <v>0</v>
      </c>
      <c r="J68" s="189">
        <f>'Investment Scenario'!J69</f>
        <v>0</v>
      </c>
      <c r="K68" s="189">
        <f>'Investment Scenario'!K69</f>
        <v>0</v>
      </c>
      <c r="L68" s="189">
        <f>'Investment Scenario'!L69</f>
        <v>0</v>
      </c>
      <c r="M68" s="189">
        <f>'Investment Scenario'!M69</f>
        <v>0</v>
      </c>
      <c r="N68" s="189">
        <f>'Investment Scenario'!N69</f>
        <v>0</v>
      </c>
      <c r="O68" s="189">
        <f>'Investment Scenario'!O69</f>
        <v>0</v>
      </c>
      <c r="P68" s="189">
        <f>'Investment Scenario'!P69</f>
        <v>0</v>
      </c>
      <c r="Q68" s="189">
        <f>'Investment Scenario'!Q69</f>
        <v>0</v>
      </c>
      <c r="R68" s="189">
        <f>'Investment Scenario'!R69</f>
        <v>0</v>
      </c>
      <c r="S68" s="189">
        <f>'Investment Scenario'!S69</f>
        <v>0</v>
      </c>
      <c r="T68" s="189">
        <f>'Investment Scenario'!T69</f>
        <v>0</v>
      </c>
      <c r="U68" s="189">
        <f>'Investment Scenario'!U69</f>
        <v>0</v>
      </c>
      <c r="V68" s="189">
        <f>'Investment Scenario'!V69</f>
        <v>0</v>
      </c>
      <c r="W68" s="189">
        <f>'Investment Scenario'!W69</f>
        <v>0</v>
      </c>
      <c r="X68" s="189">
        <f>'Investment Scenario'!X69</f>
        <v>0</v>
      </c>
      <c r="Y68" s="189">
        <f>'Investment Scenario'!Y69</f>
        <v>0</v>
      </c>
      <c r="Z68" s="189">
        <f>'Investment Scenario'!Z69</f>
        <v>0</v>
      </c>
      <c r="AA68" s="189">
        <f>'Investment Scenario'!AA69</f>
        <v>0</v>
      </c>
      <c r="AB68" s="189">
        <f>'Investment Scenario'!AB69</f>
        <v>0</v>
      </c>
      <c r="AC68" s="189">
        <f>'Investment Scenario'!AC69</f>
        <v>0</v>
      </c>
      <c r="AD68" s="189">
        <f>'Investment Scenario'!AD69</f>
        <v>0</v>
      </c>
      <c r="AE68" s="189">
        <f>'Investment Scenario'!AE69</f>
        <v>0</v>
      </c>
      <c r="AF68" s="189">
        <f>'Investment Scenario'!AF69</f>
        <v>0</v>
      </c>
      <c r="AG68" s="189">
        <f>'Investment Scenario'!AG69</f>
        <v>0</v>
      </c>
      <c r="AH68" s="189">
        <f>'Investment Scenario'!AH69</f>
        <v>0</v>
      </c>
      <c r="AI68" s="189">
        <f>'Investment Scenario'!AI69</f>
        <v>0</v>
      </c>
      <c r="AJ68" s="189">
        <f>'Investment Scenario'!AJ69</f>
        <v>0</v>
      </c>
      <c r="AK68" s="189">
        <f>'Investment Scenario'!AK69</f>
        <v>0</v>
      </c>
      <c r="AL68" s="189">
        <f>'Investment Scenario'!AL69</f>
        <v>0</v>
      </c>
      <c r="AM68" s="189">
        <f>'Investment Scenario'!AM69</f>
        <v>0</v>
      </c>
      <c r="AN68" s="189">
        <f>'Investment Scenario'!AN69</f>
        <v>0</v>
      </c>
      <c r="AO68" s="189">
        <f>'Investment Scenario'!AO69</f>
        <v>0</v>
      </c>
      <c r="AP68" s="189">
        <f>'Investment Scenario'!AP69</f>
        <v>0</v>
      </c>
      <c r="AQ68" s="189">
        <f>'Investment Scenario'!AQ69</f>
        <v>0</v>
      </c>
      <c r="AR68" s="166"/>
    </row>
    <row r="69" spans="1:44" x14ac:dyDescent="0.25">
      <c r="A69" s="190" t="s">
        <v>116</v>
      </c>
      <c r="B69" s="191"/>
      <c r="C69" s="166"/>
      <c r="D69" s="178"/>
      <c r="E69" s="189">
        <f>'Investment Scenario'!E70</f>
        <v>0</v>
      </c>
      <c r="F69" s="189">
        <f>'Investment Scenario'!F70</f>
        <v>0</v>
      </c>
      <c r="G69" s="189">
        <f>'Investment Scenario'!G70</f>
        <v>0</v>
      </c>
      <c r="H69" s="189">
        <f>'Investment Scenario'!H70</f>
        <v>0</v>
      </c>
      <c r="I69" s="189">
        <f>'Investment Scenario'!I70</f>
        <v>0</v>
      </c>
      <c r="J69" s="189">
        <f>'Investment Scenario'!J70</f>
        <v>0</v>
      </c>
      <c r="K69" s="189">
        <f>'Investment Scenario'!K70</f>
        <v>0</v>
      </c>
      <c r="L69" s="189">
        <f>'Investment Scenario'!L70</f>
        <v>0</v>
      </c>
      <c r="M69" s="189">
        <f>'Investment Scenario'!M70</f>
        <v>0</v>
      </c>
      <c r="N69" s="189">
        <f>'Investment Scenario'!N70</f>
        <v>0</v>
      </c>
      <c r="O69" s="189">
        <f>'Investment Scenario'!O70</f>
        <v>0</v>
      </c>
      <c r="P69" s="189">
        <f>'Investment Scenario'!P70</f>
        <v>0</v>
      </c>
      <c r="Q69" s="189">
        <f>'Investment Scenario'!Q70</f>
        <v>0</v>
      </c>
      <c r="R69" s="189">
        <f>'Investment Scenario'!R70</f>
        <v>0</v>
      </c>
      <c r="S69" s="189">
        <f>'Investment Scenario'!S70</f>
        <v>0</v>
      </c>
      <c r="T69" s="189">
        <f>'Investment Scenario'!T70</f>
        <v>0</v>
      </c>
      <c r="U69" s="189">
        <f>'Investment Scenario'!U70</f>
        <v>0</v>
      </c>
      <c r="V69" s="189">
        <f>'Investment Scenario'!V70</f>
        <v>0</v>
      </c>
      <c r="W69" s="189">
        <f>'Investment Scenario'!W70</f>
        <v>0</v>
      </c>
      <c r="X69" s="189">
        <f>'Investment Scenario'!X70</f>
        <v>0</v>
      </c>
      <c r="Y69" s="189">
        <f>'Investment Scenario'!Y70</f>
        <v>0</v>
      </c>
      <c r="Z69" s="189">
        <f>'Investment Scenario'!Z70</f>
        <v>0</v>
      </c>
      <c r="AA69" s="189">
        <f>'Investment Scenario'!AA70</f>
        <v>0</v>
      </c>
      <c r="AB69" s="189">
        <f>'Investment Scenario'!AB70</f>
        <v>0</v>
      </c>
      <c r="AC69" s="189">
        <f>'Investment Scenario'!AC70</f>
        <v>0</v>
      </c>
      <c r="AD69" s="189">
        <f>'Investment Scenario'!AD70</f>
        <v>0</v>
      </c>
      <c r="AE69" s="189">
        <f>'Investment Scenario'!AE70</f>
        <v>0</v>
      </c>
      <c r="AF69" s="189">
        <f>'Investment Scenario'!AF70</f>
        <v>0</v>
      </c>
      <c r="AG69" s="189">
        <f>'Investment Scenario'!AG70</f>
        <v>0</v>
      </c>
      <c r="AH69" s="189">
        <f>'Investment Scenario'!AH70</f>
        <v>0</v>
      </c>
      <c r="AI69" s="189">
        <f>'Investment Scenario'!AI70</f>
        <v>0</v>
      </c>
      <c r="AJ69" s="189">
        <f>'Investment Scenario'!AJ70</f>
        <v>0</v>
      </c>
      <c r="AK69" s="189">
        <f>'Investment Scenario'!AK70</f>
        <v>0</v>
      </c>
      <c r="AL69" s="189">
        <f>'Investment Scenario'!AL70</f>
        <v>0</v>
      </c>
      <c r="AM69" s="189">
        <f>'Investment Scenario'!AM70</f>
        <v>0</v>
      </c>
      <c r="AN69" s="189">
        <f>'Investment Scenario'!AN70</f>
        <v>0</v>
      </c>
      <c r="AO69" s="189">
        <f>'Investment Scenario'!AO70</f>
        <v>0</v>
      </c>
      <c r="AP69" s="189">
        <f>'Investment Scenario'!AP70</f>
        <v>0</v>
      </c>
      <c r="AQ69" s="189">
        <f>'Investment Scenario'!AQ70</f>
        <v>0</v>
      </c>
      <c r="AR69" s="166"/>
    </row>
    <row r="70" spans="1:44" x14ac:dyDescent="0.25">
      <c r="A70" s="190" t="s">
        <v>126</v>
      </c>
      <c r="B70" s="191"/>
      <c r="C70" s="166"/>
      <c r="D70" s="178"/>
      <c r="E70" s="189" t="str">
        <f>'Investment Scenario'!E71</f>
        <v/>
      </c>
      <c r="F70" s="189" t="str">
        <f>'Investment Scenario'!F71</f>
        <v/>
      </c>
      <c r="G70" s="192" t="str">
        <f t="shared" ref="G70:AQ70" si="10">IFERROR(G68/G69,"")</f>
        <v/>
      </c>
      <c r="H70" s="192" t="str">
        <f t="shared" si="10"/>
        <v/>
      </c>
      <c r="I70" s="192" t="str">
        <f t="shared" si="10"/>
        <v/>
      </c>
      <c r="J70" s="192" t="str">
        <f t="shared" si="10"/>
        <v/>
      </c>
      <c r="K70" s="192" t="str">
        <f t="shared" si="10"/>
        <v/>
      </c>
      <c r="L70" s="192" t="str">
        <f t="shared" si="10"/>
        <v/>
      </c>
      <c r="M70" s="192" t="str">
        <f t="shared" si="10"/>
        <v/>
      </c>
      <c r="N70" s="192" t="str">
        <f t="shared" si="10"/>
        <v/>
      </c>
      <c r="O70" s="192" t="str">
        <f t="shared" si="10"/>
        <v/>
      </c>
      <c r="P70" s="192" t="str">
        <f t="shared" si="10"/>
        <v/>
      </c>
      <c r="Q70" s="192" t="str">
        <f t="shared" si="10"/>
        <v/>
      </c>
      <c r="R70" s="192" t="str">
        <f t="shared" si="10"/>
        <v/>
      </c>
      <c r="S70" s="192" t="str">
        <f t="shared" si="10"/>
        <v/>
      </c>
      <c r="T70" s="192" t="str">
        <f t="shared" si="10"/>
        <v/>
      </c>
      <c r="U70" s="192" t="str">
        <f t="shared" si="10"/>
        <v/>
      </c>
      <c r="V70" s="192" t="str">
        <f t="shared" si="10"/>
        <v/>
      </c>
      <c r="W70" s="192" t="str">
        <f t="shared" si="10"/>
        <v/>
      </c>
      <c r="X70" s="192" t="str">
        <f t="shared" si="10"/>
        <v/>
      </c>
      <c r="Y70" s="192" t="str">
        <f t="shared" si="10"/>
        <v/>
      </c>
      <c r="Z70" s="192" t="str">
        <f t="shared" si="10"/>
        <v/>
      </c>
      <c r="AA70" s="192" t="str">
        <f t="shared" si="10"/>
        <v/>
      </c>
      <c r="AB70" s="192" t="str">
        <f t="shared" si="10"/>
        <v/>
      </c>
      <c r="AC70" s="192" t="str">
        <f t="shared" si="10"/>
        <v/>
      </c>
      <c r="AD70" s="192" t="str">
        <f t="shared" si="10"/>
        <v/>
      </c>
      <c r="AE70" s="192" t="str">
        <f t="shared" si="10"/>
        <v/>
      </c>
      <c r="AF70" s="192" t="str">
        <f t="shared" si="10"/>
        <v/>
      </c>
      <c r="AG70" s="192" t="str">
        <f t="shared" si="10"/>
        <v/>
      </c>
      <c r="AH70" s="192" t="str">
        <f t="shared" si="10"/>
        <v/>
      </c>
      <c r="AI70" s="192" t="str">
        <f t="shared" si="10"/>
        <v/>
      </c>
      <c r="AJ70" s="192" t="str">
        <f t="shared" si="10"/>
        <v/>
      </c>
      <c r="AK70" s="192" t="str">
        <f t="shared" si="10"/>
        <v/>
      </c>
      <c r="AL70" s="192" t="str">
        <f t="shared" si="10"/>
        <v/>
      </c>
      <c r="AM70" s="192" t="str">
        <f t="shared" si="10"/>
        <v/>
      </c>
      <c r="AN70" s="192" t="str">
        <f t="shared" si="10"/>
        <v/>
      </c>
      <c r="AO70" s="192" t="str">
        <f t="shared" si="10"/>
        <v/>
      </c>
      <c r="AP70" s="192" t="str">
        <f t="shared" si="10"/>
        <v/>
      </c>
      <c r="AQ70" s="192" t="str">
        <f t="shared" si="10"/>
        <v/>
      </c>
      <c r="AR70" s="166"/>
    </row>
    <row r="71" spans="1:44" x14ac:dyDescent="0.25">
      <c r="A71" s="193" t="s">
        <v>107</v>
      </c>
      <c r="B71" s="169">
        <f>'Investment Scenario'!B72</f>
        <v>0</v>
      </c>
      <c r="C71" s="188">
        <f>'Investment Scenario'!C72</f>
        <v>0</v>
      </c>
      <c r="D71" s="178"/>
      <c r="E71" s="189">
        <f>'Investment Scenario'!E72</f>
        <v>0</v>
      </c>
      <c r="F71" s="189">
        <f>'Investment Scenario'!F72</f>
        <v>0</v>
      </c>
      <c r="G71" s="189">
        <f>'Investment Scenario'!G72</f>
        <v>0</v>
      </c>
      <c r="H71" s="189">
        <f>'Investment Scenario'!H72</f>
        <v>0</v>
      </c>
      <c r="I71" s="189">
        <f>'Investment Scenario'!I72</f>
        <v>0</v>
      </c>
      <c r="J71" s="189">
        <f>'Investment Scenario'!J72</f>
        <v>0</v>
      </c>
      <c r="K71" s="189">
        <f>'Investment Scenario'!K72</f>
        <v>0</v>
      </c>
      <c r="L71" s="189">
        <f>'Investment Scenario'!L72</f>
        <v>0</v>
      </c>
      <c r="M71" s="189">
        <f>'Investment Scenario'!M72</f>
        <v>0</v>
      </c>
      <c r="N71" s="189">
        <f>'Investment Scenario'!N72</f>
        <v>0</v>
      </c>
      <c r="O71" s="189">
        <f>'Investment Scenario'!O72</f>
        <v>0</v>
      </c>
      <c r="P71" s="189">
        <f>'Investment Scenario'!P72</f>
        <v>0</v>
      </c>
      <c r="Q71" s="189">
        <f>'Investment Scenario'!Q72</f>
        <v>0</v>
      </c>
      <c r="R71" s="189">
        <f>'Investment Scenario'!R72</f>
        <v>0</v>
      </c>
      <c r="S71" s="189">
        <f>'Investment Scenario'!S72</f>
        <v>0</v>
      </c>
      <c r="T71" s="189">
        <f>'Investment Scenario'!T72</f>
        <v>0</v>
      </c>
      <c r="U71" s="189">
        <f>'Investment Scenario'!U72</f>
        <v>0</v>
      </c>
      <c r="V71" s="189">
        <f>'Investment Scenario'!V72</f>
        <v>0</v>
      </c>
      <c r="W71" s="189">
        <f>'Investment Scenario'!W72</f>
        <v>0</v>
      </c>
      <c r="X71" s="189">
        <f>'Investment Scenario'!X72</f>
        <v>0</v>
      </c>
      <c r="Y71" s="189">
        <f>'Investment Scenario'!Y72</f>
        <v>0</v>
      </c>
      <c r="Z71" s="189">
        <f>'Investment Scenario'!Z72</f>
        <v>0</v>
      </c>
      <c r="AA71" s="189">
        <f>'Investment Scenario'!AA72</f>
        <v>0</v>
      </c>
      <c r="AB71" s="189">
        <f>'Investment Scenario'!AB72</f>
        <v>0</v>
      </c>
      <c r="AC71" s="189">
        <f>'Investment Scenario'!AC72</f>
        <v>0</v>
      </c>
      <c r="AD71" s="189">
        <f>'Investment Scenario'!AD72</f>
        <v>0</v>
      </c>
      <c r="AE71" s="189">
        <f>'Investment Scenario'!AE72</f>
        <v>0</v>
      </c>
      <c r="AF71" s="189">
        <f>'Investment Scenario'!AF72</f>
        <v>0</v>
      </c>
      <c r="AG71" s="189">
        <f>'Investment Scenario'!AG72</f>
        <v>0</v>
      </c>
      <c r="AH71" s="189">
        <f>'Investment Scenario'!AH72</f>
        <v>0</v>
      </c>
      <c r="AI71" s="189">
        <f>'Investment Scenario'!AI72</f>
        <v>0</v>
      </c>
      <c r="AJ71" s="189">
        <f>'Investment Scenario'!AJ72</f>
        <v>0</v>
      </c>
      <c r="AK71" s="189">
        <f>'Investment Scenario'!AK72</f>
        <v>0</v>
      </c>
      <c r="AL71" s="189">
        <f>'Investment Scenario'!AL72</f>
        <v>0</v>
      </c>
      <c r="AM71" s="189">
        <f>'Investment Scenario'!AM72</f>
        <v>0</v>
      </c>
      <c r="AN71" s="189">
        <f>'Investment Scenario'!AN72</f>
        <v>0</v>
      </c>
      <c r="AO71" s="189">
        <f>'Investment Scenario'!AO72</f>
        <v>0</v>
      </c>
      <c r="AP71" s="189">
        <f>'Investment Scenario'!AP72</f>
        <v>0</v>
      </c>
      <c r="AQ71" s="189">
        <f>'Investment Scenario'!AQ72</f>
        <v>0</v>
      </c>
      <c r="AR71" s="166"/>
    </row>
    <row r="72" spans="1:44" x14ac:dyDescent="0.25">
      <c r="A72" s="190" t="s">
        <v>117</v>
      </c>
      <c r="B72" s="191"/>
      <c r="C72" s="166"/>
      <c r="D72" s="178"/>
      <c r="E72" s="189">
        <f>'Investment Scenario'!E73</f>
        <v>0</v>
      </c>
      <c r="F72" s="189">
        <f>'Investment Scenario'!F73</f>
        <v>0</v>
      </c>
      <c r="G72" s="189">
        <f>'Investment Scenario'!G73</f>
        <v>0</v>
      </c>
      <c r="H72" s="189">
        <f>'Investment Scenario'!H73</f>
        <v>0</v>
      </c>
      <c r="I72" s="189">
        <f>'Investment Scenario'!I73</f>
        <v>0</v>
      </c>
      <c r="J72" s="189">
        <f>'Investment Scenario'!J73</f>
        <v>0</v>
      </c>
      <c r="K72" s="189">
        <f>'Investment Scenario'!K73</f>
        <v>0</v>
      </c>
      <c r="L72" s="189">
        <f>'Investment Scenario'!L73</f>
        <v>0</v>
      </c>
      <c r="M72" s="189">
        <f>'Investment Scenario'!M73</f>
        <v>0</v>
      </c>
      <c r="N72" s="189">
        <f>'Investment Scenario'!N73</f>
        <v>0</v>
      </c>
      <c r="O72" s="189">
        <f>'Investment Scenario'!O73</f>
        <v>0</v>
      </c>
      <c r="P72" s="189">
        <f>'Investment Scenario'!P73</f>
        <v>0</v>
      </c>
      <c r="Q72" s="189">
        <f>'Investment Scenario'!Q73</f>
        <v>0</v>
      </c>
      <c r="R72" s="189">
        <f>'Investment Scenario'!R73</f>
        <v>0</v>
      </c>
      <c r="S72" s="189">
        <f>'Investment Scenario'!S73</f>
        <v>0</v>
      </c>
      <c r="T72" s="189">
        <f>'Investment Scenario'!T73</f>
        <v>0</v>
      </c>
      <c r="U72" s="189">
        <f>'Investment Scenario'!U73</f>
        <v>0</v>
      </c>
      <c r="V72" s="189">
        <f>'Investment Scenario'!V73</f>
        <v>0</v>
      </c>
      <c r="W72" s="189">
        <f>'Investment Scenario'!W73</f>
        <v>0</v>
      </c>
      <c r="X72" s="189">
        <f>'Investment Scenario'!X73</f>
        <v>0</v>
      </c>
      <c r="Y72" s="189">
        <f>'Investment Scenario'!Y73</f>
        <v>0</v>
      </c>
      <c r="Z72" s="189">
        <f>'Investment Scenario'!Z73</f>
        <v>0</v>
      </c>
      <c r="AA72" s="189">
        <f>'Investment Scenario'!AA73</f>
        <v>0</v>
      </c>
      <c r="AB72" s="189">
        <f>'Investment Scenario'!AB73</f>
        <v>0</v>
      </c>
      <c r="AC72" s="189">
        <f>'Investment Scenario'!AC73</f>
        <v>0</v>
      </c>
      <c r="AD72" s="189">
        <f>'Investment Scenario'!AD73</f>
        <v>0</v>
      </c>
      <c r="AE72" s="189">
        <f>'Investment Scenario'!AE73</f>
        <v>0</v>
      </c>
      <c r="AF72" s="189">
        <f>'Investment Scenario'!AF73</f>
        <v>0</v>
      </c>
      <c r="AG72" s="189">
        <f>'Investment Scenario'!AG73</f>
        <v>0</v>
      </c>
      <c r="AH72" s="189">
        <f>'Investment Scenario'!AH73</f>
        <v>0</v>
      </c>
      <c r="AI72" s="189">
        <f>'Investment Scenario'!AI73</f>
        <v>0</v>
      </c>
      <c r="AJ72" s="189">
        <f>'Investment Scenario'!AJ73</f>
        <v>0</v>
      </c>
      <c r="AK72" s="189">
        <f>'Investment Scenario'!AK73</f>
        <v>0</v>
      </c>
      <c r="AL72" s="189">
        <f>'Investment Scenario'!AL73</f>
        <v>0</v>
      </c>
      <c r="AM72" s="189">
        <f>'Investment Scenario'!AM73</f>
        <v>0</v>
      </c>
      <c r="AN72" s="189">
        <f>'Investment Scenario'!AN73</f>
        <v>0</v>
      </c>
      <c r="AO72" s="189">
        <f>'Investment Scenario'!AO73</f>
        <v>0</v>
      </c>
      <c r="AP72" s="189">
        <f>'Investment Scenario'!AP73</f>
        <v>0</v>
      </c>
      <c r="AQ72" s="189">
        <f>'Investment Scenario'!AQ73</f>
        <v>0</v>
      </c>
      <c r="AR72" s="166"/>
    </row>
    <row r="73" spans="1:44" x14ac:dyDescent="0.25">
      <c r="A73" s="190" t="s">
        <v>127</v>
      </c>
      <c r="B73" s="191"/>
      <c r="C73" s="166"/>
      <c r="D73" s="178"/>
      <c r="E73" s="189" t="str">
        <f>'Investment Scenario'!E74</f>
        <v/>
      </c>
      <c r="F73" s="189" t="str">
        <f>'Investment Scenario'!F74</f>
        <v/>
      </c>
      <c r="G73" s="192" t="str">
        <f t="shared" ref="G73:AQ73" si="11">IFERROR(G71/G72,"")</f>
        <v/>
      </c>
      <c r="H73" s="192" t="str">
        <f t="shared" si="11"/>
        <v/>
      </c>
      <c r="I73" s="192" t="str">
        <f t="shared" si="11"/>
        <v/>
      </c>
      <c r="J73" s="192" t="str">
        <f t="shared" si="11"/>
        <v/>
      </c>
      <c r="K73" s="192" t="str">
        <f t="shared" si="11"/>
        <v/>
      </c>
      <c r="L73" s="192" t="str">
        <f t="shared" si="11"/>
        <v/>
      </c>
      <c r="M73" s="192" t="str">
        <f t="shared" si="11"/>
        <v/>
      </c>
      <c r="N73" s="192" t="str">
        <f t="shared" si="11"/>
        <v/>
      </c>
      <c r="O73" s="192" t="str">
        <f t="shared" si="11"/>
        <v/>
      </c>
      <c r="P73" s="192" t="str">
        <f t="shared" si="11"/>
        <v/>
      </c>
      <c r="Q73" s="192" t="str">
        <f t="shared" si="11"/>
        <v/>
      </c>
      <c r="R73" s="192" t="str">
        <f t="shared" si="11"/>
        <v/>
      </c>
      <c r="S73" s="192" t="str">
        <f t="shared" si="11"/>
        <v/>
      </c>
      <c r="T73" s="192" t="str">
        <f t="shared" si="11"/>
        <v/>
      </c>
      <c r="U73" s="192" t="str">
        <f t="shared" si="11"/>
        <v/>
      </c>
      <c r="V73" s="192" t="str">
        <f t="shared" si="11"/>
        <v/>
      </c>
      <c r="W73" s="192" t="str">
        <f t="shared" si="11"/>
        <v/>
      </c>
      <c r="X73" s="192" t="str">
        <f t="shared" si="11"/>
        <v/>
      </c>
      <c r="Y73" s="192" t="str">
        <f t="shared" si="11"/>
        <v/>
      </c>
      <c r="Z73" s="192" t="str">
        <f t="shared" si="11"/>
        <v/>
      </c>
      <c r="AA73" s="192" t="str">
        <f t="shared" si="11"/>
        <v/>
      </c>
      <c r="AB73" s="192" t="str">
        <f t="shared" si="11"/>
        <v/>
      </c>
      <c r="AC73" s="192" t="str">
        <f t="shared" si="11"/>
        <v/>
      </c>
      <c r="AD73" s="192" t="str">
        <f t="shared" si="11"/>
        <v/>
      </c>
      <c r="AE73" s="192" t="str">
        <f t="shared" si="11"/>
        <v/>
      </c>
      <c r="AF73" s="192" t="str">
        <f t="shared" si="11"/>
        <v/>
      </c>
      <c r="AG73" s="192" t="str">
        <f t="shared" si="11"/>
        <v/>
      </c>
      <c r="AH73" s="192" t="str">
        <f t="shared" si="11"/>
        <v/>
      </c>
      <c r="AI73" s="192" t="str">
        <f t="shared" si="11"/>
        <v/>
      </c>
      <c r="AJ73" s="192" t="str">
        <f t="shared" si="11"/>
        <v/>
      </c>
      <c r="AK73" s="192" t="str">
        <f t="shared" si="11"/>
        <v/>
      </c>
      <c r="AL73" s="192" t="str">
        <f t="shared" si="11"/>
        <v/>
      </c>
      <c r="AM73" s="192" t="str">
        <f t="shared" si="11"/>
        <v/>
      </c>
      <c r="AN73" s="192" t="str">
        <f t="shared" si="11"/>
        <v/>
      </c>
      <c r="AO73" s="192" t="str">
        <f t="shared" si="11"/>
        <v/>
      </c>
      <c r="AP73" s="192" t="str">
        <f t="shared" si="11"/>
        <v/>
      </c>
      <c r="AQ73" s="192" t="str">
        <f t="shared" si="11"/>
        <v/>
      </c>
      <c r="AR73" s="166"/>
    </row>
    <row r="74" spans="1:44" x14ac:dyDescent="0.25">
      <c r="A74" s="193" t="s">
        <v>108</v>
      </c>
      <c r="B74" s="169">
        <f>'Investment Scenario'!B75</f>
        <v>0</v>
      </c>
      <c r="C74" s="188">
        <f>'Investment Scenario'!C75</f>
        <v>0</v>
      </c>
      <c r="D74" s="178"/>
      <c r="E74" s="189">
        <f>'Investment Scenario'!E75</f>
        <v>0</v>
      </c>
      <c r="F74" s="189">
        <f>'Investment Scenario'!F75</f>
        <v>0</v>
      </c>
      <c r="G74" s="189">
        <f>'Investment Scenario'!G75</f>
        <v>0</v>
      </c>
      <c r="H74" s="189">
        <f>'Investment Scenario'!H75</f>
        <v>0</v>
      </c>
      <c r="I74" s="189">
        <f>'Investment Scenario'!I75</f>
        <v>0</v>
      </c>
      <c r="J74" s="189">
        <f>'Investment Scenario'!J75</f>
        <v>0</v>
      </c>
      <c r="K74" s="189">
        <f>'Investment Scenario'!K75</f>
        <v>0</v>
      </c>
      <c r="L74" s="189">
        <f>'Investment Scenario'!L75</f>
        <v>0</v>
      </c>
      <c r="M74" s="189">
        <f>'Investment Scenario'!M75</f>
        <v>0</v>
      </c>
      <c r="N74" s="189">
        <f>'Investment Scenario'!N75</f>
        <v>0</v>
      </c>
      <c r="O74" s="189">
        <f>'Investment Scenario'!O75</f>
        <v>0</v>
      </c>
      <c r="P74" s="189">
        <f>'Investment Scenario'!P75</f>
        <v>0</v>
      </c>
      <c r="Q74" s="189">
        <f>'Investment Scenario'!Q75</f>
        <v>0</v>
      </c>
      <c r="R74" s="189">
        <f>'Investment Scenario'!R75</f>
        <v>0</v>
      </c>
      <c r="S74" s="189">
        <f>'Investment Scenario'!S75</f>
        <v>0</v>
      </c>
      <c r="T74" s="189">
        <f>'Investment Scenario'!T75</f>
        <v>0</v>
      </c>
      <c r="U74" s="189">
        <f>'Investment Scenario'!U75</f>
        <v>0</v>
      </c>
      <c r="V74" s="189">
        <f>'Investment Scenario'!V75</f>
        <v>0</v>
      </c>
      <c r="W74" s="189">
        <f>'Investment Scenario'!W75</f>
        <v>0</v>
      </c>
      <c r="X74" s="189">
        <f>'Investment Scenario'!X75</f>
        <v>0</v>
      </c>
      <c r="Y74" s="189">
        <f>'Investment Scenario'!Y75</f>
        <v>0</v>
      </c>
      <c r="Z74" s="189">
        <f>'Investment Scenario'!Z75</f>
        <v>0</v>
      </c>
      <c r="AA74" s="189">
        <f>'Investment Scenario'!AA75</f>
        <v>0</v>
      </c>
      <c r="AB74" s="189">
        <f>'Investment Scenario'!AB75</f>
        <v>0</v>
      </c>
      <c r="AC74" s="189">
        <f>'Investment Scenario'!AC75</f>
        <v>0</v>
      </c>
      <c r="AD74" s="189">
        <f>'Investment Scenario'!AD75</f>
        <v>0</v>
      </c>
      <c r="AE74" s="189">
        <f>'Investment Scenario'!AE75</f>
        <v>0</v>
      </c>
      <c r="AF74" s="189">
        <f>'Investment Scenario'!AF75</f>
        <v>0</v>
      </c>
      <c r="AG74" s="189">
        <f>'Investment Scenario'!AG75</f>
        <v>0</v>
      </c>
      <c r="AH74" s="189">
        <f>'Investment Scenario'!AH75</f>
        <v>0</v>
      </c>
      <c r="AI74" s="189">
        <f>'Investment Scenario'!AI75</f>
        <v>0</v>
      </c>
      <c r="AJ74" s="189">
        <f>'Investment Scenario'!AJ75</f>
        <v>0</v>
      </c>
      <c r="AK74" s="189">
        <f>'Investment Scenario'!AK75</f>
        <v>0</v>
      </c>
      <c r="AL74" s="189">
        <f>'Investment Scenario'!AL75</f>
        <v>0</v>
      </c>
      <c r="AM74" s="189">
        <f>'Investment Scenario'!AM75</f>
        <v>0</v>
      </c>
      <c r="AN74" s="189">
        <f>'Investment Scenario'!AN75</f>
        <v>0</v>
      </c>
      <c r="AO74" s="189">
        <f>'Investment Scenario'!AO75</f>
        <v>0</v>
      </c>
      <c r="AP74" s="189">
        <f>'Investment Scenario'!AP75</f>
        <v>0</v>
      </c>
      <c r="AQ74" s="189">
        <f>'Investment Scenario'!AQ75</f>
        <v>0</v>
      </c>
      <c r="AR74" s="166"/>
    </row>
    <row r="75" spans="1:44" x14ac:dyDescent="0.25">
      <c r="A75" s="190" t="s">
        <v>118</v>
      </c>
      <c r="B75" s="191"/>
      <c r="C75" s="166"/>
      <c r="D75" s="178"/>
      <c r="E75" s="189">
        <f>'Investment Scenario'!E76</f>
        <v>0</v>
      </c>
      <c r="F75" s="189">
        <f>'Investment Scenario'!F76</f>
        <v>0</v>
      </c>
      <c r="G75" s="189">
        <f>'Investment Scenario'!G76</f>
        <v>0</v>
      </c>
      <c r="H75" s="189">
        <f>'Investment Scenario'!H76</f>
        <v>0</v>
      </c>
      <c r="I75" s="189">
        <f>'Investment Scenario'!I76</f>
        <v>0</v>
      </c>
      <c r="J75" s="189">
        <f>'Investment Scenario'!J76</f>
        <v>0</v>
      </c>
      <c r="K75" s="189">
        <f>'Investment Scenario'!K76</f>
        <v>0</v>
      </c>
      <c r="L75" s="189">
        <f>'Investment Scenario'!L76</f>
        <v>0</v>
      </c>
      <c r="M75" s="189">
        <f>'Investment Scenario'!M76</f>
        <v>0</v>
      </c>
      <c r="N75" s="189">
        <f>'Investment Scenario'!N76</f>
        <v>0</v>
      </c>
      <c r="O75" s="189">
        <f>'Investment Scenario'!O76</f>
        <v>0</v>
      </c>
      <c r="P75" s="189">
        <f>'Investment Scenario'!P76</f>
        <v>0</v>
      </c>
      <c r="Q75" s="189">
        <f>'Investment Scenario'!Q76</f>
        <v>0</v>
      </c>
      <c r="R75" s="189">
        <f>'Investment Scenario'!R76</f>
        <v>0</v>
      </c>
      <c r="S75" s="189">
        <f>'Investment Scenario'!S76</f>
        <v>0</v>
      </c>
      <c r="T75" s="189">
        <f>'Investment Scenario'!T76</f>
        <v>0</v>
      </c>
      <c r="U75" s="189">
        <f>'Investment Scenario'!U76</f>
        <v>0</v>
      </c>
      <c r="V75" s="189">
        <f>'Investment Scenario'!V76</f>
        <v>0</v>
      </c>
      <c r="W75" s="189">
        <f>'Investment Scenario'!W76</f>
        <v>0</v>
      </c>
      <c r="X75" s="189">
        <f>'Investment Scenario'!X76</f>
        <v>0</v>
      </c>
      <c r="Y75" s="189">
        <f>'Investment Scenario'!Y76</f>
        <v>0</v>
      </c>
      <c r="Z75" s="189">
        <f>'Investment Scenario'!Z76</f>
        <v>0</v>
      </c>
      <c r="AA75" s="189">
        <f>'Investment Scenario'!AA76</f>
        <v>0</v>
      </c>
      <c r="AB75" s="189">
        <f>'Investment Scenario'!AB76</f>
        <v>0</v>
      </c>
      <c r="AC75" s="189">
        <f>'Investment Scenario'!AC76</f>
        <v>0</v>
      </c>
      <c r="AD75" s="189">
        <f>'Investment Scenario'!AD76</f>
        <v>0</v>
      </c>
      <c r="AE75" s="189">
        <f>'Investment Scenario'!AE76</f>
        <v>0</v>
      </c>
      <c r="AF75" s="189">
        <f>'Investment Scenario'!AF76</f>
        <v>0</v>
      </c>
      <c r="AG75" s="189">
        <f>'Investment Scenario'!AG76</f>
        <v>0</v>
      </c>
      <c r="AH75" s="189">
        <f>'Investment Scenario'!AH76</f>
        <v>0</v>
      </c>
      <c r="AI75" s="189">
        <f>'Investment Scenario'!AI76</f>
        <v>0</v>
      </c>
      <c r="AJ75" s="189">
        <f>'Investment Scenario'!AJ76</f>
        <v>0</v>
      </c>
      <c r="AK75" s="189">
        <f>'Investment Scenario'!AK76</f>
        <v>0</v>
      </c>
      <c r="AL75" s="189">
        <f>'Investment Scenario'!AL76</f>
        <v>0</v>
      </c>
      <c r="AM75" s="189">
        <f>'Investment Scenario'!AM76</f>
        <v>0</v>
      </c>
      <c r="AN75" s="189">
        <f>'Investment Scenario'!AN76</f>
        <v>0</v>
      </c>
      <c r="AO75" s="189">
        <f>'Investment Scenario'!AO76</f>
        <v>0</v>
      </c>
      <c r="AP75" s="189">
        <f>'Investment Scenario'!AP76</f>
        <v>0</v>
      </c>
      <c r="AQ75" s="189">
        <f>'Investment Scenario'!AQ76</f>
        <v>0</v>
      </c>
      <c r="AR75" s="166"/>
    </row>
    <row r="76" spans="1:44" x14ac:dyDescent="0.25">
      <c r="A76" s="190" t="s">
        <v>128</v>
      </c>
      <c r="B76" s="191"/>
      <c r="C76" s="166"/>
      <c r="D76" s="178"/>
      <c r="E76" s="189" t="str">
        <f>'Investment Scenario'!E77</f>
        <v/>
      </c>
      <c r="F76" s="189" t="str">
        <f>'Investment Scenario'!F77</f>
        <v/>
      </c>
      <c r="G76" s="192" t="str">
        <f t="shared" ref="G76:AQ76" si="12">IFERROR(G74/G75,"")</f>
        <v/>
      </c>
      <c r="H76" s="192" t="str">
        <f t="shared" si="12"/>
        <v/>
      </c>
      <c r="I76" s="192" t="str">
        <f t="shared" si="12"/>
        <v/>
      </c>
      <c r="J76" s="192" t="str">
        <f t="shared" si="12"/>
        <v/>
      </c>
      <c r="K76" s="192" t="str">
        <f t="shared" si="12"/>
        <v/>
      </c>
      <c r="L76" s="192" t="str">
        <f t="shared" si="12"/>
        <v/>
      </c>
      <c r="M76" s="192" t="str">
        <f t="shared" si="12"/>
        <v/>
      </c>
      <c r="N76" s="192" t="str">
        <f t="shared" si="12"/>
        <v/>
      </c>
      <c r="O76" s="192" t="str">
        <f t="shared" si="12"/>
        <v/>
      </c>
      <c r="P76" s="192" t="str">
        <f t="shared" si="12"/>
        <v/>
      </c>
      <c r="Q76" s="192" t="str">
        <f t="shared" si="12"/>
        <v/>
      </c>
      <c r="R76" s="192" t="str">
        <f t="shared" si="12"/>
        <v/>
      </c>
      <c r="S76" s="192" t="str">
        <f t="shared" si="12"/>
        <v/>
      </c>
      <c r="T76" s="192" t="str">
        <f t="shared" si="12"/>
        <v/>
      </c>
      <c r="U76" s="192" t="str">
        <f t="shared" si="12"/>
        <v/>
      </c>
      <c r="V76" s="192" t="str">
        <f t="shared" si="12"/>
        <v/>
      </c>
      <c r="W76" s="192" t="str">
        <f t="shared" si="12"/>
        <v/>
      </c>
      <c r="X76" s="192" t="str">
        <f t="shared" si="12"/>
        <v/>
      </c>
      <c r="Y76" s="192" t="str">
        <f t="shared" si="12"/>
        <v/>
      </c>
      <c r="Z76" s="192" t="str">
        <f t="shared" si="12"/>
        <v/>
      </c>
      <c r="AA76" s="192" t="str">
        <f t="shared" si="12"/>
        <v/>
      </c>
      <c r="AB76" s="192" t="str">
        <f t="shared" si="12"/>
        <v/>
      </c>
      <c r="AC76" s="192" t="str">
        <f t="shared" si="12"/>
        <v/>
      </c>
      <c r="AD76" s="192" t="str">
        <f t="shared" si="12"/>
        <v/>
      </c>
      <c r="AE76" s="192" t="str">
        <f t="shared" si="12"/>
        <v/>
      </c>
      <c r="AF76" s="192" t="str">
        <f t="shared" si="12"/>
        <v/>
      </c>
      <c r="AG76" s="192" t="str">
        <f t="shared" si="12"/>
        <v/>
      </c>
      <c r="AH76" s="192" t="str">
        <f t="shared" si="12"/>
        <v/>
      </c>
      <c r="AI76" s="192" t="str">
        <f t="shared" si="12"/>
        <v/>
      </c>
      <c r="AJ76" s="192" t="str">
        <f t="shared" si="12"/>
        <v/>
      </c>
      <c r="AK76" s="192" t="str">
        <f t="shared" si="12"/>
        <v/>
      </c>
      <c r="AL76" s="192" t="str">
        <f t="shared" si="12"/>
        <v/>
      </c>
      <c r="AM76" s="192" t="str">
        <f t="shared" si="12"/>
        <v/>
      </c>
      <c r="AN76" s="192" t="str">
        <f t="shared" si="12"/>
        <v/>
      </c>
      <c r="AO76" s="192" t="str">
        <f t="shared" si="12"/>
        <v/>
      </c>
      <c r="AP76" s="192" t="str">
        <f t="shared" si="12"/>
        <v/>
      </c>
      <c r="AQ76" s="192" t="str">
        <f t="shared" si="12"/>
        <v/>
      </c>
      <c r="AR76" s="166"/>
    </row>
    <row r="77" spans="1:44" x14ac:dyDescent="0.25">
      <c r="A77" s="193" t="s">
        <v>109</v>
      </c>
      <c r="B77" s="169">
        <f>'Investment Scenario'!B78</f>
        <v>0</v>
      </c>
      <c r="C77" s="188">
        <f>'Investment Scenario'!C78</f>
        <v>0</v>
      </c>
      <c r="D77" s="178"/>
      <c r="E77" s="189">
        <f>'Investment Scenario'!E78</f>
        <v>0</v>
      </c>
      <c r="F77" s="189">
        <f>'Investment Scenario'!F78</f>
        <v>0</v>
      </c>
      <c r="G77" s="189">
        <f>'Investment Scenario'!G78</f>
        <v>0</v>
      </c>
      <c r="H77" s="189">
        <f>'Investment Scenario'!H78</f>
        <v>0</v>
      </c>
      <c r="I77" s="189">
        <f>'Investment Scenario'!I78</f>
        <v>0</v>
      </c>
      <c r="J77" s="189">
        <f>'Investment Scenario'!J78</f>
        <v>0</v>
      </c>
      <c r="K77" s="189">
        <f>'Investment Scenario'!K78</f>
        <v>0</v>
      </c>
      <c r="L77" s="189">
        <f>'Investment Scenario'!L78</f>
        <v>0</v>
      </c>
      <c r="M77" s="189">
        <f>'Investment Scenario'!M78</f>
        <v>0</v>
      </c>
      <c r="N77" s="189">
        <f>'Investment Scenario'!N78</f>
        <v>0</v>
      </c>
      <c r="O77" s="189">
        <f>'Investment Scenario'!O78</f>
        <v>0</v>
      </c>
      <c r="P77" s="189">
        <f>'Investment Scenario'!P78</f>
        <v>0</v>
      </c>
      <c r="Q77" s="189">
        <f>'Investment Scenario'!Q78</f>
        <v>0</v>
      </c>
      <c r="R77" s="189">
        <f>'Investment Scenario'!R78</f>
        <v>0</v>
      </c>
      <c r="S77" s="189">
        <f>'Investment Scenario'!S78</f>
        <v>0</v>
      </c>
      <c r="T77" s="189">
        <f>'Investment Scenario'!T78</f>
        <v>0</v>
      </c>
      <c r="U77" s="189">
        <f>'Investment Scenario'!U78</f>
        <v>0</v>
      </c>
      <c r="V77" s="189">
        <f>'Investment Scenario'!V78</f>
        <v>0</v>
      </c>
      <c r="W77" s="189">
        <f>'Investment Scenario'!W78</f>
        <v>0</v>
      </c>
      <c r="X77" s="189">
        <f>'Investment Scenario'!X78</f>
        <v>0</v>
      </c>
      <c r="Y77" s="189">
        <f>'Investment Scenario'!Y78</f>
        <v>0</v>
      </c>
      <c r="Z77" s="189">
        <f>'Investment Scenario'!Z78</f>
        <v>0</v>
      </c>
      <c r="AA77" s="189">
        <f>'Investment Scenario'!AA78</f>
        <v>0</v>
      </c>
      <c r="AB77" s="189">
        <f>'Investment Scenario'!AB78</f>
        <v>0</v>
      </c>
      <c r="AC77" s="189">
        <f>'Investment Scenario'!AC78</f>
        <v>0</v>
      </c>
      <c r="AD77" s="189">
        <f>'Investment Scenario'!AD78</f>
        <v>0</v>
      </c>
      <c r="AE77" s="189">
        <f>'Investment Scenario'!AE78</f>
        <v>0</v>
      </c>
      <c r="AF77" s="189">
        <f>'Investment Scenario'!AF78</f>
        <v>0</v>
      </c>
      <c r="AG77" s="189">
        <f>'Investment Scenario'!AG78</f>
        <v>0</v>
      </c>
      <c r="AH77" s="189">
        <f>'Investment Scenario'!AH78</f>
        <v>0</v>
      </c>
      <c r="AI77" s="189">
        <f>'Investment Scenario'!AI78</f>
        <v>0</v>
      </c>
      <c r="AJ77" s="189">
        <f>'Investment Scenario'!AJ78</f>
        <v>0</v>
      </c>
      <c r="AK77" s="189">
        <f>'Investment Scenario'!AK78</f>
        <v>0</v>
      </c>
      <c r="AL77" s="189">
        <f>'Investment Scenario'!AL78</f>
        <v>0</v>
      </c>
      <c r="AM77" s="189">
        <f>'Investment Scenario'!AM78</f>
        <v>0</v>
      </c>
      <c r="AN77" s="189">
        <f>'Investment Scenario'!AN78</f>
        <v>0</v>
      </c>
      <c r="AO77" s="189">
        <f>'Investment Scenario'!AO78</f>
        <v>0</v>
      </c>
      <c r="AP77" s="189">
        <f>'Investment Scenario'!AP78</f>
        <v>0</v>
      </c>
      <c r="AQ77" s="189">
        <f>'Investment Scenario'!AQ78</f>
        <v>0</v>
      </c>
      <c r="AR77" s="166"/>
    </row>
    <row r="78" spans="1:44" x14ac:dyDescent="0.25">
      <c r="A78" s="190" t="s">
        <v>119</v>
      </c>
      <c r="B78" s="191"/>
      <c r="C78" s="166"/>
      <c r="D78" s="178"/>
      <c r="E78" s="189">
        <f>'Investment Scenario'!E79</f>
        <v>0</v>
      </c>
      <c r="F78" s="189">
        <f>'Investment Scenario'!F79</f>
        <v>0</v>
      </c>
      <c r="G78" s="189">
        <f>'Investment Scenario'!G79</f>
        <v>0</v>
      </c>
      <c r="H78" s="189">
        <f>'Investment Scenario'!H79</f>
        <v>0</v>
      </c>
      <c r="I78" s="189">
        <f>'Investment Scenario'!I79</f>
        <v>0</v>
      </c>
      <c r="J78" s="189">
        <f>'Investment Scenario'!J79</f>
        <v>0</v>
      </c>
      <c r="K78" s="189">
        <f>'Investment Scenario'!K79</f>
        <v>0</v>
      </c>
      <c r="L78" s="189">
        <f>'Investment Scenario'!L79</f>
        <v>0</v>
      </c>
      <c r="M78" s="189">
        <f>'Investment Scenario'!M79</f>
        <v>0</v>
      </c>
      <c r="N78" s="189">
        <f>'Investment Scenario'!N79</f>
        <v>0</v>
      </c>
      <c r="O78" s="189">
        <f>'Investment Scenario'!O79</f>
        <v>0</v>
      </c>
      <c r="P78" s="189">
        <f>'Investment Scenario'!P79</f>
        <v>0</v>
      </c>
      <c r="Q78" s="189">
        <f>'Investment Scenario'!Q79</f>
        <v>0</v>
      </c>
      <c r="R78" s="189">
        <f>'Investment Scenario'!R79</f>
        <v>0</v>
      </c>
      <c r="S78" s="189">
        <f>'Investment Scenario'!S79</f>
        <v>0</v>
      </c>
      <c r="T78" s="189">
        <f>'Investment Scenario'!T79</f>
        <v>0</v>
      </c>
      <c r="U78" s="189">
        <f>'Investment Scenario'!U79</f>
        <v>0</v>
      </c>
      <c r="V78" s="189">
        <f>'Investment Scenario'!V79</f>
        <v>0</v>
      </c>
      <c r="W78" s="189">
        <f>'Investment Scenario'!W79</f>
        <v>0</v>
      </c>
      <c r="X78" s="189">
        <f>'Investment Scenario'!X79</f>
        <v>0</v>
      </c>
      <c r="Y78" s="189">
        <f>'Investment Scenario'!Y79</f>
        <v>0</v>
      </c>
      <c r="Z78" s="189">
        <f>'Investment Scenario'!Z79</f>
        <v>0</v>
      </c>
      <c r="AA78" s="189">
        <f>'Investment Scenario'!AA79</f>
        <v>0</v>
      </c>
      <c r="AB78" s="189">
        <f>'Investment Scenario'!AB79</f>
        <v>0</v>
      </c>
      <c r="AC78" s="189">
        <f>'Investment Scenario'!AC79</f>
        <v>0</v>
      </c>
      <c r="AD78" s="189">
        <f>'Investment Scenario'!AD79</f>
        <v>0</v>
      </c>
      <c r="AE78" s="189">
        <f>'Investment Scenario'!AE79</f>
        <v>0</v>
      </c>
      <c r="AF78" s="189">
        <f>'Investment Scenario'!AF79</f>
        <v>0</v>
      </c>
      <c r="AG78" s="189">
        <f>'Investment Scenario'!AG79</f>
        <v>0</v>
      </c>
      <c r="AH78" s="189">
        <f>'Investment Scenario'!AH79</f>
        <v>0</v>
      </c>
      <c r="AI78" s="189">
        <f>'Investment Scenario'!AI79</f>
        <v>0</v>
      </c>
      <c r="AJ78" s="189">
        <f>'Investment Scenario'!AJ79</f>
        <v>0</v>
      </c>
      <c r="AK78" s="189">
        <f>'Investment Scenario'!AK79</f>
        <v>0</v>
      </c>
      <c r="AL78" s="189">
        <f>'Investment Scenario'!AL79</f>
        <v>0</v>
      </c>
      <c r="AM78" s="189">
        <f>'Investment Scenario'!AM79</f>
        <v>0</v>
      </c>
      <c r="AN78" s="189">
        <f>'Investment Scenario'!AN79</f>
        <v>0</v>
      </c>
      <c r="AO78" s="189">
        <f>'Investment Scenario'!AO79</f>
        <v>0</v>
      </c>
      <c r="AP78" s="189">
        <f>'Investment Scenario'!AP79</f>
        <v>0</v>
      </c>
      <c r="AQ78" s="189">
        <f>'Investment Scenario'!AQ79</f>
        <v>0</v>
      </c>
      <c r="AR78" s="166"/>
    </row>
    <row r="79" spans="1:44" x14ac:dyDescent="0.25">
      <c r="A79" s="190" t="s">
        <v>129</v>
      </c>
      <c r="B79" s="191"/>
      <c r="C79" s="166"/>
      <c r="D79" s="178"/>
      <c r="E79" s="189" t="str">
        <f>'Investment Scenario'!E80</f>
        <v/>
      </c>
      <c r="F79" s="189" t="str">
        <f>'Investment Scenario'!F80</f>
        <v/>
      </c>
      <c r="G79" s="192" t="str">
        <f t="shared" ref="G79:AQ79" si="13">IFERROR(G77/G78,"")</f>
        <v/>
      </c>
      <c r="H79" s="192" t="str">
        <f t="shared" si="13"/>
        <v/>
      </c>
      <c r="I79" s="192" t="str">
        <f t="shared" si="13"/>
        <v/>
      </c>
      <c r="J79" s="192" t="str">
        <f t="shared" si="13"/>
        <v/>
      </c>
      <c r="K79" s="192" t="str">
        <f t="shared" si="13"/>
        <v/>
      </c>
      <c r="L79" s="192" t="str">
        <f t="shared" si="13"/>
        <v/>
      </c>
      <c r="M79" s="192" t="str">
        <f t="shared" si="13"/>
        <v/>
      </c>
      <c r="N79" s="192" t="str">
        <f t="shared" si="13"/>
        <v/>
      </c>
      <c r="O79" s="192" t="str">
        <f t="shared" si="13"/>
        <v/>
      </c>
      <c r="P79" s="192" t="str">
        <f t="shared" si="13"/>
        <v/>
      </c>
      <c r="Q79" s="192" t="str">
        <f t="shared" si="13"/>
        <v/>
      </c>
      <c r="R79" s="192" t="str">
        <f t="shared" si="13"/>
        <v/>
      </c>
      <c r="S79" s="192" t="str">
        <f t="shared" si="13"/>
        <v/>
      </c>
      <c r="T79" s="192" t="str">
        <f t="shared" si="13"/>
        <v/>
      </c>
      <c r="U79" s="192" t="str">
        <f t="shared" si="13"/>
        <v/>
      </c>
      <c r="V79" s="192" t="str">
        <f t="shared" si="13"/>
        <v/>
      </c>
      <c r="W79" s="192" t="str">
        <f t="shared" si="13"/>
        <v/>
      </c>
      <c r="X79" s="192" t="str">
        <f t="shared" si="13"/>
        <v/>
      </c>
      <c r="Y79" s="192" t="str">
        <f t="shared" si="13"/>
        <v/>
      </c>
      <c r="Z79" s="192" t="str">
        <f t="shared" si="13"/>
        <v/>
      </c>
      <c r="AA79" s="192" t="str">
        <f t="shared" si="13"/>
        <v/>
      </c>
      <c r="AB79" s="192" t="str">
        <f t="shared" si="13"/>
        <v/>
      </c>
      <c r="AC79" s="192" t="str">
        <f t="shared" si="13"/>
        <v/>
      </c>
      <c r="AD79" s="192" t="str">
        <f t="shared" si="13"/>
        <v/>
      </c>
      <c r="AE79" s="192" t="str">
        <f t="shared" si="13"/>
        <v/>
      </c>
      <c r="AF79" s="192" t="str">
        <f t="shared" si="13"/>
        <v/>
      </c>
      <c r="AG79" s="192" t="str">
        <f t="shared" si="13"/>
        <v/>
      </c>
      <c r="AH79" s="192" t="str">
        <f t="shared" si="13"/>
        <v/>
      </c>
      <c r="AI79" s="192" t="str">
        <f t="shared" si="13"/>
        <v/>
      </c>
      <c r="AJ79" s="192" t="str">
        <f t="shared" si="13"/>
        <v/>
      </c>
      <c r="AK79" s="192" t="str">
        <f t="shared" si="13"/>
        <v/>
      </c>
      <c r="AL79" s="192" t="str">
        <f t="shared" si="13"/>
        <v/>
      </c>
      <c r="AM79" s="192" t="str">
        <f t="shared" si="13"/>
        <v/>
      </c>
      <c r="AN79" s="192" t="str">
        <f t="shared" si="13"/>
        <v/>
      </c>
      <c r="AO79" s="192" t="str">
        <f t="shared" si="13"/>
        <v/>
      </c>
      <c r="AP79" s="192" t="str">
        <f t="shared" si="13"/>
        <v/>
      </c>
      <c r="AQ79" s="192" t="str">
        <f t="shared" si="13"/>
        <v/>
      </c>
      <c r="AR79" s="166"/>
    </row>
    <row r="80" spans="1:44" x14ac:dyDescent="0.25">
      <c r="A80" s="193" t="s">
        <v>110</v>
      </c>
      <c r="B80" s="169">
        <f>'Investment Scenario'!B81</f>
        <v>0</v>
      </c>
      <c r="C80" s="188">
        <f>'Investment Scenario'!C81</f>
        <v>0</v>
      </c>
      <c r="D80" s="178"/>
      <c r="E80" s="189">
        <f>'Investment Scenario'!E81</f>
        <v>0</v>
      </c>
      <c r="F80" s="189">
        <f>'Investment Scenario'!F81</f>
        <v>0</v>
      </c>
      <c r="G80" s="189">
        <f>'Investment Scenario'!G81</f>
        <v>0</v>
      </c>
      <c r="H80" s="189">
        <f>'Investment Scenario'!H81</f>
        <v>0</v>
      </c>
      <c r="I80" s="189">
        <f>'Investment Scenario'!I81</f>
        <v>0</v>
      </c>
      <c r="J80" s="189">
        <f>'Investment Scenario'!J81</f>
        <v>0</v>
      </c>
      <c r="K80" s="189">
        <f>'Investment Scenario'!K81</f>
        <v>0</v>
      </c>
      <c r="L80" s="189">
        <f>'Investment Scenario'!L81</f>
        <v>0</v>
      </c>
      <c r="M80" s="189">
        <f>'Investment Scenario'!M81</f>
        <v>0</v>
      </c>
      <c r="N80" s="189">
        <f>'Investment Scenario'!N81</f>
        <v>0</v>
      </c>
      <c r="O80" s="189">
        <f>'Investment Scenario'!O81</f>
        <v>0</v>
      </c>
      <c r="P80" s="189">
        <f>'Investment Scenario'!P81</f>
        <v>0</v>
      </c>
      <c r="Q80" s="189">
        <f>'Investment Scenario'!Q81</f>
        <v>0</v>
      </c>
      <c r="R80" s="189">
        <f>'Investment Scenario'!R81</f>
        <v>0</v>
      </c>
      <c r="S80" s="189">
        <f>'Investment Scenario'!S81</f>
        <v>0</v>
      </c>
      <c r="T80" s="189">
        <f>'Investment Scenario'!T81</f>
        <v>0</v>
      </c>
      <c r="U80" s="189">
        <f>'Investment Scenario'!U81</f>
        <v>0</v>
      </c>
      <c r="V80" s="189">
        <f>'Investment Scenario'!V81</f>
        <v>0</v>
      </c>
      <c r="W80" s="189">
        <f>'Investment Scenario'!W81</f>
        <v>0</v>
      </c>
      <c r="X80" s="189">
        <f>'Investment Scenario'!X81</f>
        <v>0</v>
      </c>
      <c r="Y80" s="189">
        <f>'Investment Scenario'!Y81</f>
        <v>0</v>
      </c>
      <c r="Z80" s="189">
        <f>'Investment Scenario'!Z81</f>
        <v>0</v>
      </c>
      <c r="AA80" s="189">
        <f>'Investment Scenario'!AA81</f>
        <v>0</v>
      </c>
      <c r="AB80" s="189">
        <f>'Investment Scenario'!AB81</f>
        <v>0</v>
      </c>
      <c r="AC80" s="189">
        <f>'Investment Scenario'!AC81</f>
        <v>0</v>
      </c>
      <c r="AD80" s="189">
        <f>'Investment Scenario'!AD81</f>
        <v>0</v>
      </c>
      <c r="AE80" s="189">
        <f>'Investment Scenario'!AE81</f>
        <v>0</v>
      </c>
      <c r="AF80" s="189">
        <f>'Investment Scenario'!AF81</f>
        <v>0</v>
      </c>
      <c r="AG80" s="189">
        <f>'Investment Scenario'!AG81</f>
        <v>0</v>
      </c>
      <c r="AH80" s="189">
        <f>'Investment Scenario'!AH81</f>
        <v>0</v>
      </c>
      <c r="AI80" s="189">
        <f>'Investment Scenario'!AI81</f>
        <v>0</v>
      </c>
      <c r="AJ80" s="189">
        <f>'Investment Scenario'!AJ81</f>
        <v>0</v>
      </c>
      <c r="AK80" s="189">
        <f>'Investment Scenario'!AK81</f>
        <v>0</v>
      </c>
      <c r="AL80" s="189">
        <f>'Investment Scenario'!AL81</f>
        <v>0</v>
      </c>
      <c r="AM80" s="189">
        <f>'Investment Scenario'!AM81</f>
        <v>0</v>
      </c>
      <c r="AN80" s="189">
        <f>'Investment Scenario'!AN81</f>
        <v>0</v>
      </c>
      <c r="AO80" s="189">
        <f>'Investment Scenario'!AO81</f>
        <v>0</v>
      </c>
      <c r="AP80" s="189">
        <f>'Investment Scenario'!AP81</f>
        <v>0</v>
      </c>
      <c r="AQ80" s="189">
        <f>'Investment Scenario'!AQ81</f>
        <v>0</v>
      </c>
      <c r="AR80" s="166"/>
    </row>
    <row r="81" spans="1:44" x14ac:dyDescent="0.25">
      <c r="A81" s="190" t="s">
        <v>120</v>
      </c>
      <c r="B81" s="191"/>
      <c r="C81" s="167"/>
      <c r="D81" s="178"/>
      <c r="E81" s="189">
        <f>'Investment Scenario'!E82</f>
        <v>0</v>
      </c>
      <c r="F81" s="189">
        <f>'Investment Scenario'!F82</f>
        <v>0</v>
      </c>
      <c r="G81" s="189">
        <f>'Investment Scenario'!G82</f>
        <v>0</v>
      </c>
      <c r="H81" s="189">
        <f>'Investment Scenario'!H82</f>
        <v>0</v>
      </c>
      <c r="I81" s="189">
        <f>'Investment Scenario'!I82</f>
        <v>0</v>
      </c>
      <c r="J81" s="189">
        <f>'Investment Scenario'!J82</f>
        <v>0</v>
      </c>
      <c r="K81" s="189">
        <f>'Investment Scenario'!K82</f>
        <v>0</v>
      </c>
      <c r="L81" s="189">
        <f>'Investment Scenario'!L82</f>
        <v>0</v>
      </c>
      <c r="M81" s="189">
        <f>'Investment Scenario'!M82</f>
        <v>0</v>
      </c>
      <c r="N81" s="189">
        <f>'Investment Scenario'!N82</f>
        <v>0</v>
      </c>
      <c r="O81" s="189">
        <f>'Investment Scenario'!O82</f>
        <v>0</v>
      </c>
      <c r="P81" s="189">
        <f>'Investment Scenario'!P82</f>
        <v>0</v>
      </c>
      <c r="Q81" s="189">
        <f>'Investment Scenario'!Q82</f>
        <v>0</v>
      </c>
      <c r="R81" s="189">
        <f>'Investment Scenario'!R82</f>
        <v>0</v>
      </c>
      <c r="S81" s="189">
        <f>'Investment Scenario'!S82</f>
        <v>0</v>
      </c>
      <c r="T81" s="189">
        <f>'Investment Scenario'!T82</f>
        <v>0</v>
      </c>
      <c r="U81" s="189">
        <f>'Investment Scenario'!U82</f>
        <v>0</v>
      </c>
      <c r="V81" s="189">
        <f>'Investment Scenario'!V82</f>
        <v>0</v>
      </c>
      <c r="W81" s="189">
        <f>'Investment Scenario'!W82</f>
        <v>0</v>
      </c>
      <c r="X81" s="189">
        <f>'Investment Scenario'!X82</f>
        <v>0</v>
      </c>
      <c r="Y81" s="189">
        <f>'Investment Scenario'!Y82</f>
        <v>0</v>
      </c>
      <c r="Z81" s="189">
        <f>'Investment Scenario'!Z82</f>
        <v>0</v>
      </c>
      <c r="AA81" s="189">
        <f>'Investment Scenario'!AA82</f>
        <v>0</v>
      </c>
      <c r="AB81" s="189">
        <f>'Investment Scenario'!AB82</f>
        <v>0</v>
      </c>
      <c r="AC81" s="189">
        <f>'Investment Scenario'!AC82</f>
        <v>0</v>
      </c>
      <c r="AD81" s="189">
        <f>'Investment Scenario'!AD82</f>
        <v>0</v>
      </c>
      <c r="AE81" s="189">
        <f>'Investment Scenario'!AE82</f>
        <v>0</v>
      </c>
      <c r="AF81" s="189">
        <f>'Investment Scenario'!AF82</f>
        <v>0</v>
      </c>
      <c r="AG81" s="189">
        <f>'Investment Scenario'!AG82</f>
        <v>0</v>
      </c>
      <c r="AH81" s="189">
        <f>'Investment Scenario'!AH82</f>
        <v>0</v>
      </c>
      <c r="AI81" s="189">
        <f>'Investment Scenario'!AI82</f>
        <v>0</v>
      </c>
      <c r="AJ81" s="189">
        <f>'Investment Scenario'!AJ82</f>
        <v>0</v>
      </c>
      <c r="AK81" s="189">
        <f>'Investment Scenario'!AK82</f>
        <v>0</v>
      </c>
      <c r="AL81" s="189">
        <f>'Investment Scenario'!AL82</f>
        <v>0</v>
      </c>
      <c r="AM81" s="189">
        <f>'Investment Scenario'!AM82</f>
        <v>0</v>
      </c>
      <c r="AN81" s="189">
        <f>'Investment Scenario'!AN82</f>
        <v>0</v>
      </c>
      <c r="AO81" s="189">
        <f>'Investment Scenario'!AO82</f>
        <v>0</v>
      </c>
      <c r="AP81" s="189">
        <f>'Investment Scenario'!AP82</f>
        <v>0</v>
      </c>
      <c r="AQ81" s="189">
        <f>'Investment Scenario'!AQ82</f>
        <v>0</v>
      </c>
      <c r="AR81" s="166"/>
    </row>
    <row r="82" spans="1:44" x14ac:dyDescent="0.25">
      <c r="A82" s="190" t="s">
        <v>130</v>
      </c>
      <c r="B82" s="191"/>
      <c r="C82" s="166"/>
      <c r="D82" s="178"/>
      <c r="E82" s="189" t="str">
        <f>'Investment Scenario'!E83</f>
        <v/>
      </c>
      <c r="F82" s="189" t="str">
        <f>'Investment Scenario'!F83</f>
        <v/>
      </c>
      <c r="G82" s="192" t="str">
        <f t="shared" ref="G82:AQ82" si="14">IFERROR(G80/G81,"")</f>
        <v/>
      </c>
      <c r="H82" s="192" t="str">
        <f t="shared" si="14"/>
        <v/>
      </c>
      <c r="I82" s="192" t="str">
        <f t="shared" si="14"/>
        <v/>
      </c>
      <c r="J82" s="192" t="str">
        <f t="shared" si="14"/>
        <v/>
      </c>
      <c r="K82" s="192" t="str">
        <f t="shared" si="14"/>
        <v/>
      </c>
      <c r="L82" s="192" t="str">
        <f t="shared" si="14"/>
        <v/>
      </c>
      <c r="M82" s="192" t="str">
        <f t="shared" si="14"/>
        <v/>
      </c>
      <c r="N82" s="192" t="str">
        <f t="shared" si="14"/>
        <v/>
      </c>
      <c r="O82" s="192" t="str">
        <f t="shared" si="14"/>
        <v/>
      </c>
      <c r="P82" s="192" t="str">
        <f t="shared" si="14"/>
        <v/>
      </c>
      <c r="Q82" s="192" t="str">
        <f t="shared" si="14"/>
        <v/>
      </c>
      <c r="R82" s="192" t="str">
        <f t="shared" si="14"/>
        <v/>
      </c>
      <c r="S82" s="192" t="str">
        <f t="shared" si="14"/>
        <v/>
      </c>
      <c r="T82" s="192" t="str">
        <f t="shared" si="14"/>
        <v/>
      </c>
      <c r="U82" s="192" t="str">
        <f t="shared" si="14"/>
        <v/>
      </c>
      <c r="V82" s="192" t="str">
        <f t="shared" si="14"/>
        <v/>
      </c>
      <c r="W82" s="192" t="str">
        <f t="shared" si="14"/>
        <v/>
      </c>
      <c r="X82" s="192" t="str">
        <f t="shared" si="14"/>
        <v/>
      </c>
      <c r="Y82" s="192" t="str">
        <f t="shared" si="14"/>
        <v/>
      </c>
      <c r="Z82" s="192" t="str">
        <f t="shared" si="14"/>
        <v/>
      </c>
      <c r="AA82" s="192" t="str">
        <f t="shared" si="14"/>
        <v/>
      </c>
      <c r="AB82" s="192" t="str">
        <f t="shared" si="14"/>
        <v/>
      </c>
      <c r="AC82" s="192" t="str">
        <f t="shared" si="14"/>
        <v/>
      </c>
      <c r="AD82" s="192" t="str">
        <f t="shared" si="14"/>
        <v/>
      </c>
      <c r="AE82" s="192" t="str">
        <f t="shared" si="14"/>
        <v/>
      </c>
      <c r="AF82" s="192" t="str">
        <f t="shared" si="14"/>
        <v/>
      </c>
      <c r="AG82" s="192" t="str">
        <f t="shared" si="14"/>
        <v/>
      </c>
      <c r="AH82" s="192" t="str">
        <f t="shared" si="14"/>
        <v/>
      </c>
      <c r="AI82" s="192" t="str">
        <f t="shared" si="14"/>
        <v/>
      </c>
      <c r="AJ82" s="192" t="str">
        <f t="shared" si="14"/>
        <v/>
      </c>
      <c r="AK82" s="192" t="str">
        <f t="shared" si="14"/>
        <v/>
      </c>
      <c r="AL82" s="192" t="str">
        <f t="shared" si="14"/>
        <v/>
      </c>
      <c r="AM82" s="192" t="str">
        <f t="shared" si="14"/>
        <v/>
      </c>
      <c r="AN82" s="192" t="str">
        <f t="shared" si="14"/>
        <v/>
      </c>
      <c r="AO82" s="192" t="str">
        <f t="shared" si="14"/>
        <v/>
      </c>
      <c r="AP82" s="192" t="str">
        <f t="shared" si="14"/>
        <v/>
      </c>
      <c r="AQ82" s="192" t="str">
        <f t="shared" si="14"/>
        <v/>
      </c>
      <c r="AR82" s="166"/>
    </row>
    <row r="83" spans="1:44" x14ac:dyDescent="0.25">
      <c r="A83" s="193" t="s">
        <v>132</v>
      </c>
      <c r="B83" s="169">
        <f>'Investment Scenario'!B84</f>
        <v>0</v>
      </c>
      <c r="C83" s="178"/>
      <c r="D83" s="178"/>
      <c r="E83" s="189">
        <f>'Investment Scenario'!E84</f>
        <v>0</v>
      </c>
      <c r="F83" s="189">
        <f>'Investment Scenario'!F84</f>
        <v>0</v>
      </c>
      <c r="G83" s="189">
        <f>'Investment Scenario'!G84</f>
        <v>0</v>
      </c>
      <c r="H83" s="189">
        <f>'Investment Scenario'!H84</f>
        <v>0</v>
      </c>
      <c r="I83" s="189">
        <f>'Investment Scenario'!I84</f>
        <v>0</v>
      </c>
      <c r="J83" s="189">
        <f>'Investment Scenario'!J84</f>
        <v>0</v>
      </c>
      <c r="K83" s="189">
        <f>'Investment Scenario'!K84</f>
        <v>0</v>
      </c>
      <c r="L83" s="189">
        <f>'Investment Scenario'!L84</f>
        <v>0</v>
      </c>
      <c r="M83" s="189">
        <f>'Investment Scenario'!M84</f>
        <v>0</v>
      </c>
      <c r="N83" s="189">
        <f>'Investment Scenario'!N84</f>
        <v>0</v>
      </c>
      <c r="O83" s="189">
        <f>'Investment Scenario'!O84</f>
        <v>0</v>
      </c>
      <c r="P83" s="189">
        <f>'Investment Scenario'!P84</f>
        <v>0</v>
      </c>
      <c r="Q83" s="189">
        <f>'Investment Scenario'!Q84</f>
        <v>0</v>
      </c>
      <c r="R83" s="189">
        <f>'Investment Scenario'!R84</f>
        <v>0</v>
      </c>
      <c r="S83" s="189">
        <f>'Investment Scenario'!S84</f>
        <v>0</v>
      </c>
      <c r="T83" s="189">
        <f>'Investment Scenario'!T84</f>
        <v>0</v>
      </c>
      <c r="U83" s="189">
        <f>'Investment Scenario'!U84</f>
        <v>0</v>
      </c>
      <c r="V83" s="189">
        <f>'Investment Scenario'!V84</f>
        <v>0</v>
      </c>
      <c r="W83" s="189">
        <f>'Investment Scenario'!W84</f>
        <v>0</v>
      </c>
      <c r="X83" s="189">
        <f>'Investment Scenario'!X84</f>
        <v>0</v>
      </c>
      <c r="Y83" s="189">
        <f>'Investment Scenario'!Y84</f>
        <v>0</v>
      </c>
      <c r="Z83" s="189">
        <f>'Investment Scenario'!Z84</f>
        <v>0</v>
      </c>
      <c r="AA83" s="189">
        <f>'Investment Scenario'!AA84</f>
        <v>0</v>
      </c>
      <c r="AB83" s="189">
        <f>'Investment Scenario'!AB84</f>
        <v>0</v>
      </c>
      <c r="AC83" s="189">
        <f>'Investment Scenario'!AC84</f>
        <v>0</v>
      </c>
      <c r="AD83" s="189">
        <f>'Investment Scenario'!AD84</f>
        <v>0</v>
      </c>
      <c r="AE83" s="189">
        <f>'Investment Scenario'!AE84</f>
        <v>0</v>
      </c>
      <c r="AF83" s="189">
        <f>'Investment Scenario'!AF84</f>
        <v>0</v>
      </c>
      <c r="AG83" s="189">
        <f>'Investment Scenario'!AG84</f>
        <v>0</v>
      </c>
      <c r="AH83" s="189">
        <f>'Investment Scenario'!AH84</f>
        <v>0</v>
      </c>
      <c r="AI83" s="189">
        <f>'Investment Scenario'!AI84</f>
        <v>0</v>
      </c>
      <c r="AJ83" s="189">
        <f>'Investment Scenario'!AJ84</f>
        <v>0</v>
      </c>
      <c r="AK83" s="189">
        <f>'Investment Scenario'!AK84</f>
        <v>0</v>
      </c>
      <c r="AL83" s="189">
        <f>'Investment Scenario'!AL84</f>
        <v>0</v>
      </c>
      <c r="AM83" s="189">
        <f>'Investment Scenario'!AM84</f>
        <v>0</v>
      </c>
      <c r="AN83" s="189">
        <f>'Investment Scenario'!AN84</f>
        <v>0</v>
      </c>
      <c r="AO83" s="189">
        <f>'Investment Scenario'!AO84</f>
        <v>0</v>
      </c>
      <c r="AP83" s="189">
        <f>'Investment Scenario'!AP84</f>
        <v>0</v>
      </c>
      <c r="AQ83" s="189">
        <f>'Investment Scenario'!AQ84</f>
        <v>0</v>
      </c>
      <c r="AR83" s="166"/>
    </row>
    <row r="84" spans="1:44" x14ac:dyDescent="0.25">
      <c r="A84" s="165" t="s">
        <v>131</v>
      </c>
      <c r="B84" s="194" t="str">
        <f>IF(SUM(E84:AQ84)=SUM(E47:AQ47,E50:AQ50,E53:AQ53,E56:AQ56,E59:AQ59,E62:AQ62,E65:AQ65,E68:AQ68,E71:AQ71,E74:AQ74,E77:AQ77,E80:AQ80,E83:AQ83),"součet v pořádku / sum is OK","součet paliva nesedí")</f>
        <v>součet v pořádku / sum is OK</v>
      </c>
      <c r="C84" s="195"/>
      <c r="D84" s="178"/>
      <c r="E84" s="189">
        <f>'Investment Scenario'!E85</f>
        <v>0</v>
      </c>
      <c r="F84" s="189">
        <f>'Investment Scenario'!F85</f>
        <v>0</v>
      </c>
      <c r="G84" s="189">
        <f>'Investment Scenario'!G85</f>
        <v>0</v>
      </c>
      <c r="H84" s="189">
        <f>'Investment Scenario'!H85</f>
        <v>0</v>
      </c>
      <c r="I84" s="189">
        <f>'Investment Scenario'!I85</f>
        <v>0</v>
      </c>
      <c r="J84" s="189">
        <f>'Investment Scenario'!J85</f>
        <v>0</v>
      </c>
      <c r="K84" s="189">
        <f>'Investment Scenario'!K85</f>
        <v>0</v>
      </c>
      <c r="L84" s="189">
        <f>'Investment Scenario'!L85</f>
        <v>0</v>
      </c>
      <c r="M84" s="189">
        <f>'Investment Scenario'!M85</f>
        <v>0</v>
      </c>
      <c r="N84" s="189">
        <f>'Investment Scenario'!N85</f>
        <v>0</v>
      </c>
      <c r="O84" s="189">
        <f>'Investment Scenario'!O85</f>
        <v>0</v>
      </c>
      <c r="P84" s="189">
        <f>'Investment Scenario'!P85</f>
        <v>0</v>
      </c>
      <c r="Q84" s="189">
        <f>'Investment Scenario'!Q85</f>
        <v>0</v>
      </c>
      <c r="R84" s="189">
        <f>'Investment Scenario'!R85</f>
        <v>0</v>
      </c>
      <c r="S84" s="189">
        <f>'Investment Scenario'!S85</f>
        <v>0</v>
      </c>
      <c r="T84" s="189">
        <f>'Investment Scenario'!T85</f>
        <v>0</v>
      </c>
      <c r="U84" s="189">
        <f>'Investment Scenario'!U85</f>
        <v>0</v>
      </c>
      <c r="V84" s="189">
        <f>'Investment Scenario'!V85</f>
        <v>0</v>
      </c>
      <c r="W84" s="189">
        <f>'Investment Scenario'!W85</f>
        <v>0</v>
      </c>
      <c r="X84" s="189">
        <f>'Investment Scenario'!X85</f>
        <v>0</v>
      </c>
      <c r="Y84" s="189">
        <f>'Investment Scenario'!Y85</f>
        <v>0</v>
      </c>
      <c r="Z84" s="189">
        <f>'Investment Scenario'!Z85</f>
        <v>0</v>
      </c>
      <c r="AA84" s="189">
        <f>'Investment Scenario'!AA85</f>
        <v>0</v>
      </c>
      <c r="AB84" s="189">
        <f>'Investment Scenario'!AB85</f>
        <v>0</v>
      </c>
      <c r="AC84" s="189">
        <f>'Investment Scenario'!AC85</f>
        <v>0</v>
      </c>
      <c r="AD84" s="189">
        <f>'Investment Scenario'!AD85</f>
        <v>0</v>
      </c>
      <c r="AE84" s="189">
        <f>'Investment Scenario'!AE85</f>
        <v>0</v>
      </c>
      <c r="AF84" s="189">
        <f>'Investment Scenario'!AF85</f>
        <v>0</v>
      </c>
      <c r="AG84" s="189">
        <f>'Investment Scenario'!AG85</f>
        <v>0</v>
      </c>
      <c r="AH84" s="189">
        <f>'Investment Scenario'!AH85</f>
        <v>0</v>
      </c>
      <c r="AI84" s="189">
        <f>'Investment Scenario'!AI85</f>
        <v>0</v>
      </c>
      <c r="AJ84" s="189">
        <f>'Investment Scenario'!AJ85</f>
        <v>0</v>
      </c>
      <c r="AK84" s="189">
        <f>'Investment Scenario'!AK85</f>
        <v>0</v>
      </c>
      <c r="AL84" s="189">
        <f>'Investment Scenario'!AL85</f>
        <v>0</v>
      </c>
      <c r="AM84" s="189">
        <f>'Investment Scenario'!AM85</f>
        <v>0</v>
      </c>
      <c r="AN84" s="189">
        <f>'Investment Scenario'!AN85</f>
        <v>0</v>
      </c>
      <c r="AO84" s="189">
        <f>'Investment Scenario'!AO85</f>
        <v>0</v>
      </c>
      <c r="AP84" s="189">
        <f>'Investment Scenario'!AP85</f>
        <v>0</v>
      </c>
      <c r="AQ84" s="189">
        <f>'Investment Scenario'!AQ85</f>
        <v>0</v>
      </c>
      <c r="AR84" s="166"/>
    </row>
    <row r="85" spans="1:44" x14ac:dyDescent="0.25">
      <c r="A85" s="165"/>
      <c r="B85" s="166"/>
      <c r="C85" s="167"/>
      <c r="D85" s="178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P85" s="167"/>
      <c r="AQ85" s="167"/>
      <c r="AR85" s="166"/>
    </row>
    <row r="86" spans="1:44" x14ac:dyDescent="0.25">
      <c r="A86" s="179" t="s">
        <v>133</v>
      </c>
      <c r="B86" s="166"/>
      <c r="C86" s="167"/>
      <c r="D86" s="178"/>
      <c r="E86" s="189">
        <f>'Investment Scenario'!E87</f>
        <v>0</v>
      </c>
      <c r="F86" s="189">
        <f>'Investment Scenario'!F87</f>
        <v>0</v>
      </c>
      <c r="G86" s="189">
        <f>'Investment Scenario'!G87</f>
        <v>0</v>
      </c>
      <c r="H86" s="189">
        <f>'Investment Scenario'!H87</f>
        <v>0</v>
      </c>
      <c r="I86" s="189">
        <f>'Investment Scenario'!I87</f>
        <v>0</v>
      </c>
      <c r="J86" s="189">
        <f>'Investment Scenario'!J87</f>
        <v>0</v>
      </c>
      <c r="K86" s="189">
        <f>'Investment Scenario'!K87</f>
        <v>0</v>
      </c>
      <c r="L86" s="189">
        <f>'Investment Scenario'!L87</f>
        <v>0</v>
      </c>
      <c r="M86" s="189">
        <f>'Investment Scenario'!M87</f>
        <v>0</v>
      </c>
      <c r="N86" s="189">
        <f>'Investment Scenario'!N87</f>
        <v>0</v>
      </c>
      <c r="O86" s="189">
        <f>'Investment Scenario'!O87</f>
        <v>0</v>
      </c>
      <c r="P86" s="189">
        <f>'Investment Scenario'!P87</f>
        <v>0</v>
      </c>
      <c r="Q86" s="189">
        <f>'Investment Scenario'!Q87</f>
        <v>0</v>
      </c>
      <c r="R86" s="189">
        <f>'Investment Scenario'!R87</f>
        <v>0</v>
      </c>
      <c r="S86" s="189">
        <f>'Investment Scenario'!S87</f>
        <v>0</v>
      </c>
      <c r="T86" s="189">
        <f>'Investment Scenario'!T87</f>
        <v>0</v>
      </c>
      <c r="U86" s="189">
        <f>'Investment Scenario'!U87</f>
        <v>0</v>
      </c>
      <c r="V86" s="189">
        <f>'Investment Scenario'!V87</f>
        <v>0</v>
      </c>
      <c r="W86" s="189">
        <f>'Investment Scenario'!W87</f>
        <v>0</v>
      </c>
      <c r="X86" s="189">
        <f>'Investment Scenario'!X87</f>
        <v>0</v>
      </c>
      <c r="Y86" s="189">
        <f>'Investment Scenario'!Y87</f>
        <v>0</v>
      </c>
      <c r="Z86" s="189">
        <f>'Investment Scenario'!Z87</f>
        <v>0</v>
      </c>
      <c r="AA86" s="189">
        <f>'Investment Scenario'!AA87</f>
        <v>0</v>
      </c>
      <c r="AB86" s="189">
        <f>'Investment Scenario'!AB87</f>
        <v>0</v>
      </c>
      <c r="AC86" s="189">
        <f>'Investment Scenario'!AC87</f>
        <v>0</v>
      </c>
      <c r="AD86" s="189">
        <f>'Investment Scenario'!AD87</f>
        <v>0</v>
      </c>
      <c r="AE86" s="189">
        <f>'Investment Scenario'!AE87</f>
        <v>0</v>
      </c>
      <c r="AF86" s="189">
        <f>'Investment Scenario'!AF87</f>
        <v>0</v>
      </c>
      <c r="AG86" s="189">
        <f>'Investment Scenario'!AG87</f>
        <v>0</v>
      </c>
      <c r="AH86" s="189">
        <f>'Investment Scenario'!AH87</f>
        <v>0</v>
      </c>
      <c r="AI86" s="189">
        <f>'Investment Scenario'!AI87</f>
        <v>0</v>
      </c>
      <c r="AJ86" s="189">
        <f>'Investment Scenario'!AJ87</f>
        <v>0</v>
      </c>
      <c r="AK86" s="189">
        <f>'Investment Scenario'!AK87</f>
        <v>0</v>
      </c>
      <c r="AL86" s="189">
        <f>'Investment Scenario'!AL87</f>
        <v>0</v>
      </c>
      <c r="AM86" s="189">
        <f>'Investment Scenario'!AM87</f>
        <v>0</v>
      </c>
      <c r="AN86" s="189">
        <f>'Investment Scenario'!AN87</f>
        <v>0</v>
      </c>
      <c r="AO86" s="189">
        <f>'Investment Scenario'!AO87</f>
        <v>0</v>
      </c>
      <c r="AP86" s="189">
        <f>'Investment Scenario'!AP87</f>
        <v>0</v>
      </c>
      <c r="AQ86" s="189">
        <f>'Investment Scenario'!AQ87</f>
        <v>0</v>
      </c>
      <c r="AR86" s="166"/>
    </row>
    <row r="87" spans="1:44" s="1" customFormat="1" x14ac:dyDescent="0.25">
      <c r="A87" s="165" t="s">
        <v>185</v>
      </c>
      <c r="B87" s="185"/>
      <c r="C87" s="183"/>
      <c r="D87" s="178"/>
      <c r="E87" s="189">
        <f>'Investment Scenario'!E88</f>
        <v>0</v>
      </c>
      <c r="F87" s="189">
        <f>'Investment Scenario'!F88</f>
        <v>0</v>
      </c>
      <c r="G87" s="189">
        <f>'Investment Scenario'!G88</f>
        <v>0</v>
      </c>
      <c r="H87" s="189">
        <f>'Investment Scenario'!H88</f>
        <v>0</v>
      </c>
      <c r="I87" s="189">
        <f>'Investment Scenario'!I88</f>
        <v>0</v>
      </c>
      <c r="J87" s="189">
        <f>'Investment Scenario'!J88</f>
        <v>0</v>
      </c>
      <c r="K87" s="189">
        <f>'Investment Scenario'!K88</f>
        <v>0</v>
      </c>
      <c r="L87" s="189">
        <f>'Investment Scenario'!L88</f>
        <v>0</v>
      </c>
      <c r="M87" s="189">
        <f>'Investment Scenario'!M88</f>
        <v>0</v>
      </c>
      <c r="N87" s="189">
        <f>'Investment Scenario'!N88</f>
        <v>0</v>
      </c>
      <c r="O87" s="189">
        <f>'Investment Scenario'!O88</f>
        <v>0</v>
      </c>
      <c r="P87" s="189">
        <f>'Investment Scenario'!P88</f>
        <v>0</v>
      </c>
      <c r="Q87" s="189">
        <f>'Investment Scenario'!Q88</f>
        <v>0</v>
      </c>
      <c r="R87" s="189">
        <f>'Investment Scenario'!R88</f>
        <v>0</v>
      </c>
      <c r="S87" s="189">
        <f>'Investment Scenario'!S88</f>
        <v>0</v>
      </c>
      <c r="T87" s="189">
        <f>'Investment Scenario'!T88</f>
        <v>0</v>
      </c>
      <c r="U87" s="189">
        <f>'Investment Scenario'!U88</f>
        <v>0</v>
      </c>
      <c r="V87" s="189">
        <f>'Investment Scenario'!V88</f>
        <v>0</v>
      </c>
      <c r="W87" s="189">
        <f>'Investment Scenario'!W88</f>
        <v>0</v>
      </c>
      <c r="X87" s="189">
        <f>'Investment Scenario'!X88</f>
        <v>0</v>
      </c>
      <c r="Y87" s="189">
        <f>'Investment Scenario'!Y88</f>
        <v>0</v>
      </c>
      <c r="Z87" s="189">
        <f>'Investment Scenario'!Z88</f>
        <v>0</v>
      </c>
      <c r="AA87" s="189">
        <f>'Investment Scenario'!AA88</f>
        <v>0</v>
      </c>
      <c r="AB87" s="189">
        <f>'Investment Scenario'!AB88</f>
        <v>0</v>
      </c>
      <c r="AC87" s="189">
        <f>'Investment Scenario'!AC88</f>
        <v>0</v>
      </c>
      <c r="AD87" s="189">
        <f>'Investment Scenario'!AD88</f>
        <v>0</v>
      </c>
      <c r="AE87" s="189">
        <f>'Investment Scenario'!AE88</f>
        <v>0</v>
      </c>
      <c r="AF87" s="189">
        <f>'Investment Scenario'!AF88</f>
        <v>0</v>
      </c>
      <c r="AG87" s="189">
        <f>'Investment Scenario'!AG88</f>
        <v>0</v>
      </c>
      <c r="AH87" s="189">
        <f>'Investment Scenario'!AH88</f>
        <v>0</v>
      </c>
      <c r="AI87" s="189">
        <f>'Investment Scenario'!AI88</f>
        <v>0</v>
      </c>
      <c r="AJ87" s="189">
        <f>'Investment Scenario'!AJ88</f>
        <v>0</v>
      </c>
      <c r="AK87" s="189">
        <f>'Investment Scenario'!AK88</f>
        <v>0</v>
      </c>
      <c r="AL87" s="189">
        <f>'Investment Scenario'!AL88</f>
        <v>0</v>
      </c>
      <c r="AM87" s="189">
        <f>'Investment Scenario'!AM88</f>
        <v>0</v>
      </c>
      <c r="AN87" s="189">
        <f>'Investment Scenario'!AN88</f>
        <v>0</v>
      </c>
      <c r="AO87" s="189">
        <f>'Investment Scenario'!AO88</f>
        <v>0</v>
      </c>
      <c r="AP87" s="189">
        <f>'Investment Scenario'!AP88</f>
        <v>0</v>
      </c>
      <c r="AQ87" s="189">
        <f>'Investment Scenario'!AQ88</f>
        <v>0</v>
      </c>
      <c r="AR87" s="185"/>
    </row>
    <row r="88" spans="1:44" s="1" customFormat="1" x14ac:dyDescent="0.25">
      <c r="A88" s="165"/>
      <c r="B88" s="185"/>
      <c r="C88" s="183"/>
      <c r="D88" s="178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3"/>
      <c r="AM88" s="183"/>
      <c r="AN88" s="183"/>
      <c r="AO88" s="183"/>
      <c r="AP88" s="183"/>
      <c r="AQ88" s="183"/>
      <c r="AR88" s="185"/>
    </row>
    <row r="89" spans="1:44" s="1" customFormat="1" x14ac:dyDescent="0.25">
      <c r="A89" s="165" t="s">
        <v>134</v>
      </c>
      <c r="B89" s="166" t="s">
        <v>170</v>
      </c>
      <c r="C89" s="183"/>
      <c r="D89" s="178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183"/>
      <c r="AG89" s="183"/>
      <c r="AH89" s="183"/>
      <c r="AI89" s="183"/>
      <c r="AJ89" s="183"/>
      <c r="AK89" s="183"/>
      <c r="AL89" s="183"/>
      <c r="AM89" s="183"/>
      <c r="AN89" s="183"/>
      <c r="AO89" s="183"/>
      <c r="AP89" s="183"/>
      <c r="AQ89" s="183"/>
      <c r="AR89" s="185"/>
    </row>
    <row r="90" spans="1:44" s="41" customFormat="1" x14ac:dyDescent="0.25">
      <c r="A90" s="179" t="s">
        <v>135</v>
      </c>
      <c r="B90" s="196">
        <f>'Investment Scenario'!B91</f>
        <v>0</v>
      </c>
      <c r="C90" s="167"/>
      <c r="D90" s="167"/>
      <c r="E90" s="189">
        <f>'Investment Scenario'!E91</f>
        <v>0</v>
      </c>
      <c r="F90" s="189">
        <f>'Investment Scenario'!F91</f>
        <v>0</v>
      </c>
      <c r="G90" s="189">
        <f>'Investment Scenario'!G91</f>
        <v>0</v>
      </c>
      <c r="H90" s="189">
        <f>'Investment Scenario'!H91</f>
        <v>0</v>
      </c>
      <c r="I90" s="189">
        <f>'Investment Scenario'!I91</f>
        <v>0</v>
      </c>
      <c r="J90" s="189">
        <f>'Investment Scenario'!J91</f>
        <v>0</v>
      </c>
      <c r="K90" s="189">
        <f>'Investment Scenario'!K91</f>
        <v>0</v>
      </c>
      <c r="L90" s="189">
        <f>'Investment Scenario'!L91</f>
        <v>0</v>
      </c>
      <c r="M90" s="189">
        <f>'Investment Scenario'!M91</f>
        <v>0</v>
      </c>
      <c r="N90" s="189">
        <f>'Investment Scenario'!N91</f>
        <v>0</v>
      </c>
      <c r="O90" s="189">
        <f>'Investment Scenario'!O91</f>
        <v>0</v>
      </c>
      <c r="P90" s="189">
        <f>'Investment Scenario'!P91</f>
        <v>0</v>
      </c>
      <c r="Q90" s="189">
        <f>'Investment Scenario'!Q91</f>
        <v>0</v>
      </c>
      <c r="R90" s="189">
        <f>'Investment Scenario'!R91</f>
        <v>0</v>
      </c>
      <c r="S90" s="189">
        <f>'Investment Scenario'!S91</f>
        <v>0</v>
      </c>
      <c r="T90" s="189">
        <f>'Investment Scenario'!T91</f>
        <v>0</v>
      </c>
      <c r="U90" s="189">
        <f>'Investment Scenario'!U91</f>
        <v>0</v>
      </c>
      <c r="V90" s="189">
        <f>'Investment Scenario'!V91</f>
        <v>0</v>
      </c>
      <c r="W90" s="189">
        <f>'Investment Scenario'!W91</f>
        <v>0</v>
      </c>
      <c r="X90" s="189">
        <f>'Investment Scenario'!X91</f>
        <v>0</v>
      </c>
      <c r="Y90" s="189">
        <f>'Investment Scenario'!Y91</f>
        <v>0</v>
      </c>
      <c r="Z90" s="189">
        <f>'Investment Scenario'!Z91</f>
        <v>0</v>
      </c>
      <c r="AA90" s="189">
        <f>'Investment Scenario'!AA91</f>
        <v>0</v>
      </c>
      <c r="AB90" s="189">
        <f>'Investment Scenario'!AB91</f>
        <v>0</v>
      </c>
      <c r="AC90" s="189">
        <f>'Investment Scenario'!AC91</f>
        <v>0</v>
      </c>
      <c r="AD90" s="189">
        <f>'Investment Scenario'!AD91</f>
        <v>0</v>
      </c>
      <c r="AE90" s="189">
        <f>'Investment Scenario'!AE91</f>
        <v>0</v>
      </c>
      <c r="AF90" s="189">
        <f>'Investment Scenario'!AF91</f>
        <v>0</v>
      </c>
      <c r="AG90" s="189">
        <f>'Investment Scenario'!AG91</f>
        <v>0</v>
      </c>
      <c r="AH90" s="189">
        <f>'Investment Scenario'!AH91</f>
        <v>0</v>
      </c>
      <c r="AI90" s="189">
        <f>'Investment Scenario'!AI91</f>
        <v>0</v>
      </c>
      <c r="AJ90" s="189">
        <f>'Investment Scenario'!AJ91</f>
        <v>0</v>
      </c>
      <c r="AK90" s="189">
        <f>'Investment Scenario'!AK91</f>
        <v>0</v>
      </c>
      <c r="AL90" s="189">
        <f>'Investment Scenario'!AL91</f>
        <v>0</v>
      </c>
      <c r="AM90" s="189">
        <f>'Investment Scenario'!AM91</f>
        <v>0</v>
      </c>
      <c r="AN90" s="189">
        <f>'Investment Scenario'!AN91</f>
        <v>0</v>
      </c>
      <c r="AO90" s="189">
        <f>'Investment Scenario'!AO91</f>
        <v>0</v>
      </c>
      <c r="AP90" s="189">
        <f>'Investment Scenario'!AP91</f>
        <v>0</v>
      </c>
      <c r="AQ90" s="189">
        <f>'Investment Scenario'!AQ91</f>
        <v>0</v>
      </c>
      <c r="AR90" s="166"/>
    </row>
    <row r="91" spans="1:44" s="41" customFormat="1" x14ac:dyDescent="0.25">
      <c r="A91" s="179" t="s">
        <v>136</v>
      </c>
      <c r="B91" s="196">
        <f>'Investment Scenario'!B92</f>
        <v>0</v>
      </c>
      <c r="C91" s="167"/>
      <c r="D91" s="167"/>
      <c r="E91" s="189">
        <f>'Investment Scenario'!E92</f>
        <v>0</v>
      </c>
      <c r="F91" s="189">
        <f>'Investment Scenario'!F92</f>
        <v>0</v>
      </c>
      <c r="G91" s="189">
        <f>'Investment Scenario'!G92</f>
        <v>0</v>
      </c>
      <c r="H91" s="189">
        <f>'Investment Scenario'!H92</f>
        <v>0</v>
      </c>
      <c r="I91" s="189">
        <f>'Investment Scenario'!I92</f>
        <v>0</v>
      </c>
      <c r="J91" s="189">
        <f>'Investment Scenario'!J92</f>
        <v>0</v>
      </c>
      <c r="K91" s="189">
        <f>'Investment Scenario'!K92</f>
        <v>0</v>
      </c>
      <c r="L91" s="189">
        <f>'Investment Scenario'!L92</f>
        <v>0</v>
      </c>
      <c r="M91" s="189">
        <f>'Investment Scenario'!M92</f>
        <v>0</v>
      </c>
      <c r="N91" s="189">
        <f>'Investment Scenario'!N92</f>
        <v>0</v>
      </c>
      <c r="O91" s="189">
        <f>'Investment Scenario'!O92</f>
        <v>0</v>
      </c>
      <c r="P91" s="189">
        <f>'Investment Scenario'!P92</f>
        <v>0</v>
      </c>
      <c r="Q91" s="189">
        <f>'Investment Scenario'!Q92</f>
        <v>0</v>
      </c>
      <c r="R91" s="189">
        <f>'Investment Scenario'!R92</f>
        <v>0</v>
      </c>
      <c r="S91" s="189">
        <f>'Investment Scenario'!S92</f>
        <v>0</v>
      </c>
      <c r="T91" s="189">
        <f>'Investment Scenario'!T92</f>
        <v>0</v>
      </c>
      <c r="U91" s="189">
        <f>'Investment Scenario'!U92</f>
        <v>0</v>
      </c>
      <c r="V91" s="189">
        <f>'Investment Scenario'!V92</f>
        <v>0</v>
      </c>
      <c r="W91" s="189">
        <f>'Investment Scenario'!W92</f>
        <v>0</v>
      </c>
      <c r="X91" s="189">
        <f>'Investment Scenario'!X92</f>
        <v>0</v>
      </c>
      <c r="Y91" s="189">
        <f>'Investment Scenario'!Y92</f>
        <v>0</v>
      </c>
      <c r="Z91" s="189">
        <f>'Investment Scenario'!Z92</f>
        <v>0</v>
      </c>
      <c r="AA91" s="189">
        <f>'Investment Scenario'!AA92</f>
        <v>0</v>
      </c>
      <c r="AB91" s="189">
        <f>'Investment Scenario'!AB92</f>
        <v>0</v>
      </c>
      <c r="AC91" s="189">
        <f>'Investment Scenario'!AC92</f>
        <v>0</v>
      </c>
      <c r="AD91" s="189">
        <f>'Investment Scenario'!AD92</f>
        <v>0</v>
      </c>
      <c r="AE91" s="189">
        <f>'Investment Scenario'!AE92</f>
        <v>0</v>
      </c>
      <c r="AF91" s="189">
        <f>'Investment Scenario'!AF92</f>
        <v>0</v>
      </c>
      <c r="AG91" s="189">
        <f>'Investment Scenario'!AG92</f>
        <v>0</v>
      </c>
      <c r="AH91" s="189">
        <f>'Investment Scenario'!AH92</f>
        <v>0</v>
      </c>
      <c r="AI91" s="189">
        <f>'Investment Scenario'!AI92</f>
        <v>0</v>
      </c>
      <c r="AJ91" s="189">
        <f>'Investment Scenario'!AJ92</f>
        <v>0</v>
      </c>
      <c r="AK91" s="189">
        <f>'Investment Scenario'!AK92</f>
        <v>0</v>
      </c>
      <c r="AL91" s="189">
        <f>'Investment Scenario'!AL92</f>
        <v>0</v>
      </c>
      <c r="AM91" s="189">
        <f>'Investment Scenario'!AM92</f>
        <v>0</v>
      </c>
      <c r="AN91" s="189">
        <f>'Investment Scenario'!AN92</f>
        <v>0</v>
      </c>
      <c r="AO91" s="189">
        <f>'Investment Scenario'!AO92</f>
        <v>0</v>
      </c>
      <c r="AP91" s="189">
        <f>'Investment Scenario'!AP92</f>
        <v>0</v>
      </c>
      <c r="AQ91" s="189">
        <f>'Investment Scenario'!AQ92</f>
        <v>0</v>
      </c>
      <c r="AR91" s="166"/>
    </row>
    <row r="92" spans="1:44" s="41" customFormat="1" x14ac:dyDescent="0.25">
      <c r="A92" s="179" t="s">
        <v>137</v>
      </c>
      <c r="B92" s="196">
        <f>'Investment Scenario'!B93</f>
        <v>0</v>
      </c>
      <c r="C92" s="167"/>
      <c r="D92" s="167"/>
      <c r="E92" s="189">
        <f>'Investment Scenario'!E93</f>
        <v>0</v>
      </c>
      <c r="F92" s="189">
        <f>'Investment Scenario'!F93</f>
        <v>0</v>
      </c>
      <c r="G92" s="189">
        <f>'Investment Scenario'!G93</f>
        <v>0</v>
      </c>
      <c r="H92" s="189">
        <f>'Investment Scenario'!H93</f>
        <v>0</v>
      </c>
      <c r="I92" s="189">
        <f>'Investment Scenario'!I93</f>
        <v>0</v>
      </c>
      <c r="J92" s="189">
        <f>'Investment Scenario'!J93</f>
        <v>0</v>
      </c>
      <c r="K92" s="189">
        <f>'Investment Scenario'!K93</f>
        <v>0</v>
      </c>
      <c r="L92" s="189">
        <f>'Investment Scenario'!L93</f>
        <v>0</v>
      </c>
      <c r="M92" s="189">
        <f>'Investment Scenario'!M93</f>
        <v>0</v>
      </c>
      <c r="N92" s="189">
        <f>'Investment Scenario'!N93</f>
        <v>0</v>
      </c>
      <c r="O92" s="189">
        <f>'Investment Scenario'!O93</f>
        <v>0</v>
      </c>
      <c r="P92" s="189">
        <f>'Investment Scenario'!P93</f>
        <v>0</v>
      </c>
      <c r="Q92" s="189">
        <f>'Investment Scenario'!Q93</f>
        <v>0</v>
      </c>
      <c r="R92" s="189">
        <f>'Investment Scenario'!R93</f>
        <v>0</v>
      </c>
      <c r="S92" s="189">
        <f>'Investment Scenario'!S93</f>
        <v>0</v>
      </c>
      <c r="T92" s="189">
        <f>'Investment Scenario'!T93</f>
        <v>0</v>
      </c>
      <c r="U92" s="189">
        <f>'Investment Scenario'!U93</f>
        <v>0</v>
      </c>
      <c r="V92" s="189">
        <f>'Investment Scenario'!V93</f>
        <v>0</v>
      </c>
      <c r="W92" s="189">
        <f>'Investment Scenario'!W93</f>
        <v>0</v>
      </c>
      <c r="X92" s="189">
        <f>'Investment Scenario'!X93</f>
        <v>0</v>
      </c>
      <c r="Y92" s="189">
        <f>'Investment Scenario'!Y93</f>
        <v>0</v>
      </c>
      <c r="Z92" s="189">
        <f>'Investment Scenario'!Z93</f>
        <v>0</v>
      </c>
      <c r="AA92" s="189">
        <f>'Investment Scenario'!AA93</f>
        <v>0</v>
      </c>
      <c r="AB92" s="189">
        <f>'Investment Scenario'!AB93</f>
        <v>0</v>
      </c>
      <c r="AC92" s="189">
        <f>'Investment Scenario'!AC93</f>
        <v>0</v>
      </c>
      <c r="AD92" s="189">
        <f>'Investment Scenario'!AD93</f>
        <v>0</v>
      </c>
      <c r="AE92" s="189">
        <f>'Investment Scenario'!AE93</f>
        <v>0</v>
      </c>
      <c r="AF92" s="189">
        <f>'Investment Scenario'!AF93</f>
        <v>0</v>
      </c>
      <c r="AG92" s="189">
        <f>'Investment Scenario'!AG93</f>
        <v>0</v>
      </c>
      <c r="AH92" s="189">
        <f>'Investment Scenario'!AH93</f>
        <v>0</v>
      </c>
      <c r="AI92" s="189">
        <f>'Investment Scenario'!AI93</f>
        <v>0</v>
      </c>
      <c r="AJ92" s="189">
        <f>'Investment Scenario'!AJ93</f>
        <v>0</v>
      </c>
      <c r="AK92" s="189">
        <f>'Investment Scenario'!AK93</f>
        <v>0</v>
      </c>
      <c r="AL92" s="189">
        <f>'Investment Scenario'!AL93</f>
        <v>0</v>
      </c>
      <c r="AM92" s="189">
        <f>'Investment Scenario'!AM93</f>
        <v>0</v>
      </c>
      <c r="AN92" s="189">
        <f>'Investment Scenario'!AN93</f>
        <v>0</v>
      </c>
      <c r="AO92" s="189">
        <f>'Investment Scenario'!AO93</f>
        <v>0</v>
      </c>
      <c r="AP92" s="189">
        <f>'Investment Scenario'!AP93</f>
        <v>0</v>
      </c>
      <c r="AQ92" s="189">
        <f>'Investment Scenario'!AQ93</f>
        <v>0</v>
      </c>
      <c r="AR92" s="166"/>
    </row>
    <row r="93" spans="1:44" s="41" customFormat="1" x14ac:dyDescent="0.25">
      <c r="A93" s="179" t="s">
        <v>138</v>
      </c>
      <c r="B93" s="196">
        <f>'Investment Scenario'!B94</f>
        <v>0</v>
      </c>
      <c r="C93" s="167"/>
      <c r="D93" s="167"/>
      <c r="E93" s="189">
        <f>'Investment Scenario'!E94</f>
        <v>0</v>
      </c>
      <c r="F93" s="189">
        <f>'Investment Scenario'!F94</f>
        <v>0</v>
      </c>
      <c r="G93" s="189">
        <f>'Investment Scenario'!G94</f>
        <v>0</v>
      </c>
      <c r="H93" s="189">
        <f>'Investment Scenario'!H94</f>
        <v>0</v>
      </c>
      <c r="I93" s="189">
        <f>'Investment Scenario'!I94</f>
        <v>0</v>
      </c>
      <c r="J93" s="189">
        <f>'Investment Scenario'!J94</f>
        <v>0</v>
      </c>
      <c r="K93" s="189">
        <f>'Investment Scenario'!K94</f>
        <v>0</v>
      </c>
      <c r="L93" s="189">
        <f>'Investment Scenario'!L94</f>
        <v>0</v>
      </c>
      <c r="M93" s="189">
        <f>'Investment Scenario'!M94</f>
        <v>0</v>
      </c>
      <c r="N93" s="189">
        <f>'Investment Scenario'!N94</f>
        <v>0</v>
      </c>
      <c r="O93" s="189">
        <f>'Investment Scenario'!O94</f>
        <v>0</v>
      </c>
      <c r="P93" s="189">
        <f>'Investment Scenario'!P94</f>
        <v>0</v>
      </c>
      <c r="Q93" s="189">
        <f>'Investment Scenario'!Q94</f>
        <v>0</v>
      </c>
      <c r="R93" s="189">
        <f>'Investment Scenario'!R94</f>
        <v>0</v>
      </c>
      <c r="S93" s="189">
        <f>'Investment Scenario'!S94</f>
        <v>0</v>
      </c>
      <c r="T93" s="189">
        <f>'Investment Scenario'!T94</f>
        <v>0</v>
      </c>
      <c r="U93" s="189">
        <f>'Investment Scenario'!U94</f>
        <v>0</v>
      </c>
      <c r="V93" s="189">
        <f>'Investment Scenario'!V94</f>
        <v>0</v>
      </c>
      <c r="W93" s="189">
        <f>'Investment Scenario'!W94</f>
        <v>0</v>
      </c>
      <c r="X93" s="189">
        <f>'Investment Scenario'!X94</f>
        <v>0</v>
      </c>
      <c r="Y93" s="189">
        <f>'Investment Scenario'!Y94</f>
        <v>0</v>
      </c>
      <c r="Z93" s="189">
        <f>'Investment Scenario'!Z94</f>
        <v>0</v>
      </c>
      <c r="AA93" s="189">
        <f>'Investment Scenario'!AA94</f>
        <v>0</v>
      </c>
      <c r="AB93" s="189">
        <f>'Investment Scenario'!AB94</f>
        <v>0</v>
      </c>
      <c r="AC93" s="189">
        <f>'Investment Scenario'!AC94</f>
        <v>0</v>
      </c>
      <c r="AD93" s="189">
        <f>'Investment Scenario'!AD94</f>
        <v>0</v>
      </c>
      <c r="AE93" s="189">
        <f>'Investment Scenario'!AE94</f>
        <v>0</v>
      </c>
      <c r="AF93" s="189">
        <f>'Investment Scenario'!AF94</f>
        <v>0</v>
      </c>
      <c r="AG93" s="189">
        <f>'Investment Scenario'!AG94</f>
        <v>0</v>
      </c>
      <c r="AH93" s="189">
        <f>'Investment Scenario'!AH94</f>
        <v>0</v>
      </c>
      <c r="AI93" s="189">
        <f>'Investment Scenario'!AI94</f>
        <v>0</v>
      </c>
      <c r="AJ93" s="189">
        <f>'Investment Scenario'!AJ94</f>
        <v>0</v>
      </c>
      <c r="AK93" s="189">
        <f>'Investment Scenario'!AK94</f>
        <v>0</v>
      </c>
      <c r="AL93" s="189">
        <f>'Investment Scenario'!AL94</f>
        <v>0</v>
      </c>
      <c r="AM93" s="189">
        <f>'Investment Scenario'!AM94</f>
        <v>0</v>
      </c>
      <c r="AN93" s="189">
        <f>'Investment Scenario'!AN94</f>
        <v>0</v>
      </c>
      <c r="AO93" s="189">
        <f>'Investment Scenario'!AO94</f>
        <v>0</v>
      </c>
      <c r="AP93" s="189">
        <f>'Investment Scenario'!AP94</f>
        <v>0</v>
      </c>
      <c r="AQ93" s="189">
        <f>'Investment Scenario'!AQ94</f>
        <v>0</v>
      </c>
      <c r="AR93" s="166"/>
    </row>
    <row r="94" spans="1:44" s="41" customFormat="1" x14ac:dyDescent="0.25">
      <c r="A94" s="179" t="s">
        <v>139</v>
      </c>
      <c r="B94" s="196">
        <f>'Investment Scenario'!B95</f>
        <v>0</v>
      </c>
      <c r="C94" s="167"/>
      <c r="D94" s="167"/>
      <c r="E94" s="189">
        <f>'Investment Scenario'!E95</f>
        <v>0</v>
      </c>
      <c r="F94" s="189">
        <f>'Investment Scenario'!F95</f>
        <v>0</v>
      </c>
      <c r="G94" s="189">
        <f>'Investment Scenario'!G95</f>
        <v>0</v>
      </c>
      <c r="H94" s="189">
        <f>'Investment Scenario'!H95</f>
        <v>0</v>
      </c>
      <c r="I94" s="189">
        <f>'Investment Scenario'!I95</f>
        <v>0</v>
      </c>
      <c r="J94" s="189">
        <f>'Investment Scenario'!J95</f>
        <v>0</v>
      </c>
      <c r="K94" s="189">
        <f>'Investment Scenario'!K95</f>
        <v>0</v>
      </c>
      <c r="L94" s="189">
        <f>'Investment Scenario'!L95</f>
        <v>0</v>
      </c>
      <c r="M94" s="189">
        <f>'Investment Scenario'!M95</f>
        <v>0</v>
      </c>
      <c r="N94" s="189">
        <f>'Investment Scenario'!N95</f>
        <v>0</v>
      </c>
      <c r="O94" s="189">
        <f>'Investment Scenario'!O95</f>
        <v>0</v>
      </c>
      <c r="P94" s="189">
        <f>'Investment Scenario'!P95</f>
        <v>0</v>
      </c>
      <c r="Q94" s="189">
        <f>'Investment Scenario'!Q95</f>
        <v>0</v>
      </c>
      <c r="R94" s="189">
        <f>'Investment Scenario'!R95</f>
        <v>0</v>
      </c>
      <c r="S94" s="189">
        <f>'Investment Scenario'!S95</f>
        <v>0</v>
      </c>
      <c r="T94" s="189">
        <f>'Investment Scenario'!T95</f>
        <v>0</v>
      </c>
      <c r="U94" s="189">
        <f>'Investment Scenario'!U95</f>
        <v>0</v>
      </c>
      <c r="V94" s="189">
        <f>'Investment Scenario'!V95</f>
        <v>0</v>
      </c>
      <c r="W94" s="189">
        <f>'Investment Scenario'!W95</f>
        <v>0</v>
      </c>
      <c r="X94" s="189">
        <f>'Investment Scenario'!X95</f>
        <v>0</v>
      </c>
      <c r="Y94" s="189">
        <f>'Investment Scenario'!Y95</f>
        <v>0</v>
      </c>
      <c r="Z94" s="189">
        <f>'Investment Scenario'!Z95</f>
        <v>0</v>
      </c>
      <c r="AA94" s="189">
        <f>'Investment Scenario'!AA95</f>
        <v>0</v>
      </c>
      <c r="AB94" s="189">
        <f>'Investment Scenario'!AB95</f>
        <v>0</v>
      </c>
      <c r="AC94" s="189">
        <f>'Investment Scenario'!AC95</f>
        <v>0</v>
      </c>
      <c r="AD94" s="189">
        <f>'Investment Scenario'!AD95</f>
        <v>0</v>
      </c>
      <c r="AE94" s="189">
        <f>'Investment Scenario'!AE95</f>
        <v>0</v>
      </c>
      <c r="AF94" s="189">
        <f>'Investment Scenario'!AF95</f>
        <v>0</v>
      </c>
      <c r="AG94" s="189">
        <f>'Investment Scenario'!AG95</f>
        <v>0</v>
      </c>
      <c r="AH94" s="189">
        <f>'Investment Scenario'!AH95</f>
        <v>0</v>
      </c>
      <c r="AI94" s="189">
        <f>'Investment Scenario'!AI95</f>
        <v>0</v>
      </c>
      <c r="AJ94" s="189">
        <f>'Investment Scenario'!AJ95</f>
        <v>0</v>
      </c>
      <c r="AK94" s="189">
        <f>'Investment Scenario'!AK95</f>
        <v>0</v>
      </c>
      <c r="AL94" s="189">
        <f>'Investment Scenario'!AL95</f>
        <v>0</v>
      </c>
      <c r="AM94" s="189">
        <f>'Investment Scenario'!AM95</f>
        <v>0</v>
      </c>
      <c r="AN94" s="189">
        <f>'Investment Scenario'!AN95</f>
        <v>0</v>
      </c>
      <c r="AO94" s="189">
        <f>'Investment Scenario'!AO95</f>
        <v>0</v>
      </c>
      <c r="AP94" s="189">
        <f>'Investment Scenario'!AP95</f>
        <v>0</v>
      </c>
      <c r="AQ94" s="189">
        <f>'Investment Scenario'!AQ95</f>
        <v>0</v>
      </c>
      <c r="AR94" s="166"/>
    </row>
    <row r="95" spans="1:44" s="41" customFormat="1" x14ac:dyDescent="0.25">
      <c r="A95" s="179" t="s">
        <v>140</v>
      </c>
      <c r="B95" s="196">
        <f>'Investment Scenario'!B96</f>
        <v>0</v>
      </c>
      <c r="C95" s="167"/>
      <c r="D95" s="167"/>
      <c r="E95" s="189">
        <f>'Investment Scenario'!E96</f>
        <v>0</v>
      </c>
      <c r="F95" s="189">
        <f>'Investment Scenario'!F96</f>
        <v>0</v>
      </c>
      <c r="G95" s="189">
        <f>'Investment Scenario'!G96</f>
        <v>0</v>
      </c>
      <c r="H95" s="189">
        <f>'Investment Scenario'!H96</f>
        <v>0</v>
      </c>
      <c r="I95" s="189">
        <f>'Investment Scenario'!I96</f>
        <v>0</v>
      </c>
      <c r="J95" s="189">
        <f>'Investment Scenario'!J96</f>
        <v>0</v>
      </c>
      <c r="K95" s="189">
        <f>'Investment Scenario'!K96</f>
        <v>0</v>
      </c>
      <c r="L95" s="189">
        <f>'Investment Scenario'!L96</f>
        <v>0</v>
      </c>
      <c r="M95" s="189">
        <f>'Investment Scenario'!M96</f>
        <v>0</v>
      </c>
      <c r="N95" s="189">
        <f>'Investment Scenario'!N96</f>
        <v>0</v>
      </c>
      <c r="O95" s="189">
        <f>'Investment Scenario'!O96</f>
        <v>0</v>
      </c>
      <c r="P95" s="189">
        <f>'Investment Scenario'!P96</f>
        <v>0</v>
      </c>
      <c r="Q95" s="189">
        <f>'Investment Scenario'!Q96</f>
        <v>0</v>
      </c>
      <c r="R95" s="189">
        <f>'Investment Scenario'!R96</f>
        <v>0</v>
      </c>
      <c r="S95" s="189">
        <f>'Investment Scenario'!S96</f>
        <v>0</v>
      </c>
      <c r="T95" s="189">
        <f>'Investment Scenario'!T96</f>
        <v>0</v>
      </c>
      <c r="U95" s="189">
        <f>'Investment Scenario'!U96</f>
        <v>0</v>
      </c>
      <c r="V95" s="189">
        <f>'Investment Scenario'!V96</f>
        <v>0</v>
      </c>
      <c r="W95" s="189">
        <f>'Investment Scenario'!W96</f>
        <v>0</v>
      </c>
      <c r="X95" s="189">
        <f>'Investment Scenario'!X96</f>
        <v>0</v>
      </c>
      <c r="Y95" s="189">
        <f>'Investment Scenario'!Y96</f>
        <v>0</v>
      </c>
      <c r="Z95" s="189">
        <f>'Investment Scenario'!Z96</f>
        <v>0</v>
      </c>
      <c r="AA95" s="189">
        <f>'Investment Scenario'!AA96</f>
        <v>0</v>
      </c>
      <c r="AB95" s="189">
        <f>'Investment Scenario'!AB96</f>
        <v>0</v>
      </c>
      <c r="AC95" s="189">
        <f>'Investment Scenario'!AC96</f>
        <v>0</v>
      </c>
      <c r="AD95" s="189">
        <f>'Investment Scenario'!AD96</f>
        <v>0</v>
      </c>
      <c r="AE95" s="189">
        <f>'Investment Scenario'!AE96</f>
        <v>0</v>
      </c>
      <c r="AF95" s="189">
        <f>'Investment Scenario'!AF96</f>
        <v>0</v>
      </c>
      <c r="AG95" s="189">
        <f>'Investment Scenario'!AG96</f>
        <v>0</v>
      </c>
      <c r="AH95" s="189">
        <f>'Investment Scenario'!AH96</f>
        <v>0</v>
      </c>
      <c r="AI95" s="189">
        <f>'Investment Scenario'!AI96</f>
        <v>0</v>
      </c>
      <c r="AJ95" s="189">
        <f>'Investment Scenario'!AJ96</f>
        <v>0</v>
      </c>
      <c r="AK95" s="189">
        <f>'Investment Scenario'!AK96</f>
        <v>0</v>
      </c>
      <c r="AL95" s="189">
        <f>'Investment Scenario'!AL96</f>
        <v>0</v>
      </c>
      <c r="AM95" s="189">
        <f>'Investment Scenario'!AM96</f>
        <v>0</v>
      </c>
      <c r="AN95" s="189">
        <f>'Investment Scenario'!AN96</f>
        <v>0</v>
      </c>
      <c r="AO95" s="189">
        <f>'Investment Scenario'!AO96</f>
        <v>0</v>
      </c>
      <c r="AP95" s="189">
        <f>'Investment Scenario'!AP96</f>
        <v>0</v>
      </c>
      <c r="AQ95" s="189">
        <f>'Investment Scenario'!AQ96</f>
        <v>0</v>
      </c>
      <c r="AR95" s="166"/>
    </row>
    <row r="96" spans="1:44" s="41" customFormat="1" x14ac:dyDescent="0.25">
      <c r="A96" s="179" t="s">
        <v>141</v>
      </c>
      <c r="B96" s="196">
        <f>'Investment Scenario'!B97</f>
        <v>0</v>
      </c>
      <c r="C96" s="167"/>
      <c r="D96" s="167"/>
      <c r="E96" s="189">
        <f>'Investment Scenario'!E97</f>
        <v>0</v>
      </c>
      <c r="F96" s="189">
        <f>'Investment Scenario'!F97</f>
        <v>0</v>
      </c>
      <c r="G96" s="189">
        <f>'Investment Scenario'!G97</f>
        <v>0</v>
      </c>
      <c r="H96" s="189">
        <f>'Investment Scenario'!H97</f>
        <v>0</v>
      </c>
      <c r="I96" s="189">
        <f>'Investment Scenario'!I97</f>
        <v>0</v>
      </c>
      <c r="J96" s="189">
        <f>'Investment Scenario'!J97</f>
        <v>0</v>
      </c>
      <c r="K96" s="189">
        <f>'Investment Scenario'!K97</f>
        <v>0</v>
      </c>
      <c r="L96" s="189">
        <f>'Investment Scenario'!L97</f>
        <v>0</v>
      </c>
      <c r="M96" s="189">
        <f>'Investment Scenario'!M97</f>
        <v>0</v>
      </c>
      <c r="N96" s="189">
        <f>'Investment Scenario'!N97</f>
        <v>0</v>
      </c>
      <c r="O96" s="189">
        <f>'Investment Scenario'!O97</f>
        <v>0</v>
      </c>
      <c r="P96" s="189">
        <f>'Investment Scenario'!P97</f>
        <v>0</v>
      </c>
      <c r="Q96" s="189">
        <f>'Investment Scenario'!Q97</f>
        <v>0</v>
      </c>
      <c r="R96" s="189">
        <f>'Investment Scenario'!R97</f>
        <v>0</v>
      </c>
      <c r="S96" s="189">
        <f>'Investment Scenario'!S97</f>
        <v>0</v>
      </c>
      <c r="T96" s="189">
        <f>'Investment Scenario'!T97</f>
        <v>0</v>
      </c>
      <c r="U96" s="189">
        <f>'Investment Scenario'!U97</f>
        <v>0</v>
      </c>
      <c r="V96" s="189">
        <f>'Investment Scenario'!V97</f>
        <v>0</v>
      </c>
      <c r="W96" s="189">
        <f>'Investment Scenario'!W97</f>
        <v>0</v>
      </c>
      <c r="X96" s="189">
        <f>'Investment Scenario'!X97</f>
        <v>0</v>
      </c>
      <c r="Y96" s="189">
        <f>'Investment Scenario'!Y97</f>
        <v>0</v>
      </c>
      <c r="Z96" s="189">
        <f>'Investment Scenario'!Z97</f>
        <v>0</v>
      </c>
      <c r="AA96" s="189">
        <f>'Investment Scenario'!AA97</f>
        <v>0</v>
      </c>
      <c r="AB96" s="189">
        <f>'Investment Scenario'!AB97</f>
        <v>0</v>
      </c>
      <c r="AC96" s="189">
        <f>'Investment Scenario'!AC97</f>
        <v>0</v>
      </c>
      <c r="AD96" s="189">
        <f>'Investment Scenario'!AD97</f>
        <v>0</v>
      </c>
      <c r="AE96" s="189">
        <f>'Investment Scenario'!AE97</f>
        <v>0</v>
      </c>
      <c r="AF96" s="189">
        <f>'Investment Scenario'!AF97</f>
        <v>0</v>
      </c>
      <c r="AG96" s="189">
        <f>'Investment Scenario'!AG97</f>
        <v>0</v>
      </c>
      <c r="AH96" s="189">
        <f>'Investment Scenario'!AH97</f>
        <v>0</v>
      </c>
      <c r="AI96" s="189">
        <f>'Investment Scenario'!AI97</f>
        <v>0</v>
      </c>
      <c r="AJ96" s="189">
        <f>'Investment Scenario'!AJ97</f>
        <v>0</v>
      </c>
      <c r="AK96" s="189">
        <f>'Investment Scenario'!AK97</f>
        <v>0</v>
      </c>
      <c r="AL96" s="189">
        <f>'Investment Scenario'!AL97</f>
        <v>0</v>
      </c>
      <c r="AM96" s="189">
        <f>'Investment Scenario'!AM97</f>
        <v>0</v>
      </c>
      <c r="AN96" s="189">
        <f>'Investment Scenario'!AN97</f>
        <v>0</v>
      </c>
      <c r="AO96" s="189">
        <f>'Investment Scenario'!AO97</f>
        <v>0</v>
      </c>
      <c r="AP96" s="189">
        <f>'Investment Scenario'!AP97</f>
        <v>0</v>
      </c>
      <c r="AQ96" s="189">
        <f>'Investment Scenario'!AQ97</f>
        <v>0</v>
      </c>
      <c r="AR96" s="166"/>
    </row>
    <row r="97" spans="1:44" s="41" customFormat="1" x14ac:dyDescent="0.25">
      <c r="A97" s="179" t="s">
        <v>142</v>
      </c>
      <c r="B97" s="196">
        <f>'Investment Scenario'!B98</f>
        <v>0</v>
      </c>
      <c r="C97" s="167"/>
      <c r="D97" s="167"/>
      <c r="E97" s="189">
        <f>'Investment Scenario'!E98</f>
        <v>0</v>
      </c>
      <c r="F97" s="189">
        <f>'Investment Scenario'!F98</f>
        <v>0</v>
      </c>
      <c r="G97" s="189">
        <f>'Investment Scenario'!G98</f>
        <v>0</v>
      </c>
      <c r="H97" s="189">
        <f>'Investment Scenario'!H98</f>
        <v>0</v>
      </c>
      <c r="I97" s="189">
        <f>'Investment Scenario'!I98</f>
        <v>0</v>
      </c>
      <c r="J97" s="189">
        <f>'Investment Scenario'!J98</f>
        <v>0</v>
      </c>
      <c r="K97" s="189">
        <f>'Investment Scenario'!K98</f>
        <v>0</v>
      </c>
      <c r="L97" s="189">
        <f>'Investment Scenario'!L98</f>
        <v>0</v>
      </c>
      <c r="M97" s="189">
        <f>'Investment Scenario'!M98</f>
        <v>0</v>
      </c>
      <c r="N97" s="189">
        <f>'Investment Scenario'!N98</f>
        <v>0</v>
      </c>
      <c r="O97" s="189">
        <f>'Investment Scenario'!O98</f>
        <v>0</v>
      </c>
      <c r="P97" s="189">
        <f>'Investment Scenario'!P98</f>
        <v>0</v>
      </c>
      <c r="Q97" s="189">
        <f>'Investment Scenario'!Q98</f>
        <v>0</v>
      </c>
      <c r="R97" s="189">
        <f>'Investment Scenario'!R98</f>
        <v>0</v>
      </c>
      <c r="S97" s="189">
        <f>'Investment Scenario'!S98</f>
        <v>0</v>
      </c>
      <c r="T97" s="189">
        <f>'Investment Scenario'!T98</f>
        <v>0</v>
      </c>
      <c r="U97" s="189">
        <f>'Investment Scenario'!U98</f>
        <v>0</v>
      </c>
      <c r="V97" s="189">
        <f>'Investment Scenario'!V98</f>
        <v>0</v>
      </c>
      <c r="W97" s="189">
        <f>'Investment Scenario'!W98</f>
        <v>0</v>
      </c>
      <c r="X97" s="189">
        <f>'Investment Scenario'!X98</f>
        <v>0</v>
      </c>
      <c r="Y97" s="189">
        <f>'Investment Scenario'!Y98</f>
        <v>0</v>
      </c>
      <c r="Z97" s="189">
        <f>'Investment Scenario'!Z98</f>
        <v>0</v>
      </c>
      <c r="AA97" s="189">
        <f>'Investment Scenario'!AA98</f>
        <v>0</v>
      </c>
      <c r="AB97" s="189">
        <f>'Investment Scenario'!AB98</f>
        <v>0</v>
      </c>
      <c r="AC97" s="189">
        <f>'Investment Scenario'!AC98</f>
        <v>0</v>
      </c>
      <c r="AD97" s="189">
        <f>'Investment Scenario'!AD98</f>
        <v>0</v>
      </c>
      <c r="AE97" s="189">
        <f>'Investment Scenario'!AE98</f>
        <v>0</v>
      </c>
      <c r="AF97" s="189">
        <f>'Investment Scenario'!AF98</f>
        <v>0</v>
      </c>
      <c r="AG97" s="189">
        <f>'Investment Scenario'!AG98</f>
        <v>0</v>
      </c>
      <c r="AH97" s="189">
        <f>'Investment Scenario'!AH98</f>
        <v>0</v>
      </c>
      <c r="AI97" s="189">
        <f>'Investment Scenario'!AI98</f>
        <v>0</v>
      </c>
      <c r="AJ97" s="189">
        <f>'Investment Scenario'!AJ98</f>
        <v>0</v>
      </c>
      <c r="AK97" s="189">
        <f>'Investment Scenario'!AK98</f>
        <v>0</v>
      </c>
      <c r="AL97" s="189">
        <f>'Investment Scenario'!AL98</f>
        <v>0</v>
      </c>
      <c r="AM97" s="189">
        <f>'Investment Scenario'!AM98</f>
        <v>0</v>
      </c>
      <c r="AN97" s="189">
        <f>'Investment Scenario'!AN98</f>
        <v>0</v>
      </c>
      <c r="AO97" s="189">
        <f>'Investment Scenario'!AO98</f>
        <v>0</v>
      </c>
      <c r="AP97" s="189">
        <f>'Investment Scenario'!AP98</f>
        <v>0</v>
      </c>
      <c r="AQ97" s="189">
        <f>'Investment Scenario'!AQ98</f>
        <v>0</v>
      </c>
      <c r="AR97" s="166"/>
    </row>
    <row r="98" spans="1:44" s="41" customFormat="1" x14ac:dyDescent="0.25">
      <c r="A98" s="179" t="s">
        <v>143</v>
      </c>
      <c r="B98" s="196">
        <f>'Investment Scenario'!B99</f>
        <v>0</v>
      </c>
      <c r="C98" s="167"/>
      <c r="D98" s="167"/>
      <c r="E98" s="189">
        <f>'Investment Scenario'!E99</f>
        <v>0</v>
      </c>
      <c r="F98" s="189">
        <f>'Investment Scenario'!F99</f>
        <v>0</v>
      </c>
      <c r="G98" s="189">
        <f>'Investment Scenario'!G99</f>
        <v>0</v>
      </c>
      <c r="H98" s="189">
        <f>'Investment Scenario'!H99</f>
        <v>0</v>
      </c>
      <c r="I98" s="189">
        <f>'Investment Scenario'!I99</f>
        <v>0</v>
      </c>
      <c r="J98" s="189">
        <f>'Investment Scenario'!J99</f>
        <v>0</v>
      </c>
      <c r="K98" s="189">
        <f>'Investment Scenario'!K99</f>
        <v>0</v>
      </c>
      <c r="L98" s="189">
        <f>'Investment Scenario'!L99</f>
        <v>0</v>
      </c>
      <c r="M98" s="189">
        <f>'Investment Scenario'!M99</f>
        <v>0</v>
      </c>
      <c r="N98" s="189">
        <f>'Investment Scenario'!N99</f>
        <v>0</v>
      </c>
      <c r="O98" s="189">
        <f>'Investment Scenario'!O99</f>
        <v>0</v>
      </c>
      <c r="P98" s="189">
        <f>'Investment Scenario'!P99</f>
        <v>0</v>
      </c>
      <c r="Q98" s="189">
        <f>'Investment Scenario'!Q99</f>
        <v>0</v>
      </c>
      <c r="R98" s="189">
        <f>'Investment Scenario'!R99</f>
        <v>0</v>
      </c>
      <c r="S98" s="189">
        <f>'Investment Scenario'!S99</f>
        <v>0</v>
      </c>
      <c r="T98" s="189">
        <f>'Investment Scenario'!T99</f>
        <v>0</v>
      </c>
      <c r="U98" s="189">
        <f>'Investment Scenario'!U99</f>
        <v>0</v>
      </c>
      <c r="V98" s="189">
        <f>'Investment Scenario'!V99</f>
        <v>0</v>
      </c>
      <c r="W98" s="189">
        <f>'Investment Scenario'!W99</f>
        <v>0</v>
      </c>
      <c r="X98" s="189">
        <f>'Investment Scenario'!X99</f>
        <v>0</v>
      </c>
      <c r="Y98" s="189">
        <f>'Investment Scenario'!Y99</f>
        <v>0</v>
      </c>
      <c r="Z98" s="189">
        <f>'Investment Scenario'!Z99</f>
        <v>0</v>
      </c>
      <c r="AA98" s="189">
        <f>'Investment Scenario'!AA99</f>
        <v>0</v>
      </c>
      <c r="AB98" s="189">
        <f>'Investment Scenario'!AB99</f>
        <v>0</v>
      </c>
      <c r="AC98" s="189">
        <f>'Investment Scenario'!AC99</f>
        <v>0</v>
      </c>
      <c r="AD98" s="189">
        <f>'Investment Scenario'!AD99</f>
        <v>0</v>
      </c>
      <c r="AE98" s="189">
        <f>'Investment Scenario'!AE99</f>
        <v>0</v>
      </c>
      <c r="AF98" s="189">
        <f>'Investment Scenario'!AF99</f>
        <v>0</v>
      </c>
      <c r="AG98" s="189">
        <f>'Investment Scenario'!AG99</f>
        <v>0</v>
      </c>
      <c r="AH98" s="189">
        <f>'Investment Scenario'!AH99</f>
        <v>0</v>
      </c>
      <c r="AI98" s="189">
        <f>'Investment Scenario'!AI99</f>
        <v>0</v>
      </c>
      <c r="AJ98" s="189">
        <f>'Investment Scenario'!AJ99</f>
        <v>0</v>
      </c>
      <c r="AK98" s="189">
        <f>'Investment Scenario'!AK99</f>
        <v>0</v>
      </c>
      <c r="AL98" s="189">
        <f>'Investment Scenario'!AL99</f>
        <v>0</v>
      </c>
      <c r="AM98" s="189">
        <f>'Investment Scenario'!AM99</f>
        <v>0</v>
      </c>
      <c r="AN98" s="189">
        <f>'Investment Scenario'!AN99</f>
        <v>0</v>
      </c>
      <c r="AO98" s="189">
        <f>'Investment Scenario'!AO99</f>
        <v>0</v>
      </c>
      <c r="AP98" s="189">
        <f>'Investment Scenario'!AP99</f>
        <v>0</v>
      </c>
      <c r="AQ98" s="189">
        <f>'Investment Scenario'!AQ99</f>
        <v>0</v>
      </c>
      <c r="AR98" s="166"/>
    </row>
    <row r="99" spans="1:44" s="41" customFormat="1" x14ac:dyDescent="0.25">
      <c r="A99" s="179" t="s">
        <v>144</v>
      </c>
      <c r="B99" s="196">
        <f>'Investment Scenario'!B100</f>
        <v>0</v>
      </c>
      <c r="C99" s="167"/>
      <c r="D99" s="167"/>
      <c r="E99" s="189">
        <f>'Investment Scenario'!E100</f>
        <v>0</v>
      </c>
      <c r="F99" s="189">
        <f>'Investment Scenario'!F100</f>
        <v>0</v>
      </c>
      <c r="G99" s="189">
        <f>'Investment Scenario'!G100</f>
        <v>0</v>
      </c>
      <c r="H99" s="189">
        <f>'Investment Scenario'!H100</f>
        <v>0</v>
      </c>
      <c r="I99" s="189">
        <f>'Investment Scenario'!I100</f>
        <v>0</v>
      </c>
      <c r="J99" s="189">
        <f>'Investment Scenario'!J100</f>
        <v>0</v>
      </c>
      <c r="K99" s="189">
        <f>'Investment Scenario'!K100</f>
        <v>0</v>
      </c>
      <c r="L99" s="189">
        <f>'Investment Scenario'!L100</f>
        <v>0</v>
      </c>
      <c r="M99" s="189">
        <f>'Investment Scenario'!M100</f>
        <v>0</v>
      </c>
      <c r="N99" s="189">
        <f>'Investment Scenario'!N100</f>
        <v>0</v>
      </c>
      <c r="O99" s="189">
        <f>'Investment Scenario'!O100</f>
        <v>0</v>
      </c>
      <c r="P99" s="189">
        <f>'Investment Scenario'!P100</f>
        <v>0</v>
      </c>
      <c r="Q99" s="189">
        <f>'Investment Scenario'!Q100</f>
        <v>0</v>
      </c>
      <c r="R99" s="189">
        <f>'Investment Scenario'!R100</f>
        <v>0</v>
      </c>
      <c r="S99" s="189">
        <f>'Investment Scenario'!S100</f>
        <v>0</v>
      </c>
      <c r="T99" s="189">
        <f>'Investment Scenario'!T100</f>
        <v>0</v>
      </c>
      <c r="U99" s="189">
        <f>'Investment Scenario'!U100</f>
        <v>0</v>
      </c>
      <c r="V99" s="189">
        <f>'Investment Scenario'!V100</f>
        <v>0</v>
      </c>
      <c r="W99" s="189">
        <f>'Investment Scenario'!W100</f>
        <v>0</v>
      </c>
      <c r="X99" s="189">
        <f>'Investment Scenario'!X100</f>
        <v>0</v>
      </c>
      <c r="Y99" s="189">
        <f>'Investment Scenario'!Y100</f>
        <v>0</v>
      </c>
      <c r="Z99" s="189">
        <f>'Investment Scenario'!Z100</f>
        <v>0</v>
      </c>
      <c r="AA99" s="189">
        <f>'Investment Scenario'!AA100</f>
        <v>0</v>
      </c>
      <c r="AB99" s="189">
        <f>'Investment Scenario'!AB100</f>
        <v>0</v>
      </c>
      <c r="AC99" s="189">
        <f>'Investment Scenario'!AC100</f>
        <v>0</v>
      </c>
      <c r="AD99" s="189">
        <f>'Investment Scenario'!AD100</f>
        <v>0</v>
      </c>
      <c r="AE99" s="189">
        <f>'Investment Scenario'!AE100</f>
        <v>0</v>
      </c>
      <c r="AF99" s="189">
        <f>'Investment Scenario'!AF100</f>
        <v>0</v>
      </c>
      <c r="AG99" s="189">
        <f>'Investment Scenario'!AG100</f>
        <v>0</v>
      </c>
      <c r="AH99" s="189">
        <f>'Investment Scenario'!AH100</f>
        <v>0</v>
      </c>
      <c r="AI99" s="189">
        <f>'Investment Scenario'!AI100</f>
        <v>0</v>
      </c>
      <c r="AJ99" s="189">
        <f>'Investment Scenario'!AJ100</f>
        <v>0</v>
      </c>
      <c r="AK99" s="189">
        <f>'Investment Scenario'!AK100</f>
        <v>0</v>
      </c>
      <c r="AL99" s="189">
        <f>'Investment Scenario'!AL100</f>
        <v>0</v>
      </c>
      <c r="AM99" s="189">
        <f>'Investment Scenario'!AM100</f>
        <v>0</v>
      </c>
      <c r="AN99" s="189">
        <f>'Investment Scenario'!AN100</f>
        <v>0</v>
      </c>
      <c r="AO99" s="189">
        <f>'Investment Scenario'!AO100</f>
        <v>0</v>
      </c>
      <c r="AP99" s="189">
        <f>'Investment Scenario'!AP100</f>
        <v>0</v>
      </c>
      <c r="AQ99" s="189">
        <f>'Investment Scenario'!AQ100</f>
        <v>0</v>
      </c>
      <c r="AR99" s="166"/>
    </row>
    <row r="100" spans="1:44" s="41" customFormat="1" x14ac:dyDescent="0.25">
      <c r="A100" s="179" t="s">
        <v>145</v>
      </c>
      <c r="B100" s="196">
        <f>'Investment Scenario'!B101</f>
        <v>0</v>
      </c>
      <c r="C100" s="167"/>
      <c r="D100" s="167"/>
      <c r="E100" s="189">
        <f>'Investment Scenario'!E101</f>
        <v>0</v>
      </c>
      <c r="F100" s="189">
        <f>'Investment Scenario'!F101</f>
        <v>0</v>
      </c>
      <c r="G100" s="189">
        <f>'Investment Scenario'!G101</f>
        <v>0</v>
      </c>
      <c r="H100" s="189">
        <f>'Investment Scenario'!H101</f>
        <v>0</v>
      </c>
      <c r="I100" s="189">
        <f>'Investment Scenario'!I101</f>
        <v>0</v>
      </c>
      <c r="J100" s="189">
        <f>'Investment Scenario'!J101</f>
        <v>0</v>
      </c>
      <c r="K100" s="189">
        <f>'Investment Scenario'!K101</f>
        <v>0</v>
      </c>
      <c r="L100" s="189">
        <f>'Investment Scenario'!L101</f>
        <v>0</v>
      </c>
      <c r="M100" s="189">
        <f>'Investment Scenario'!M101</f>
        <v>0</v>
      </c>
      <c r="N100" s="189">
        <f>'Investment Scenario'!N101</f>
        <v>0</v>
      </c>
      <c r="O100" s="189">
        <f>'Investment Scenario'!O101</f>
        <v>0</v>
      </c>
      <c r="P100" s="189">
        <f>'Investment Scenario'!P101</f>
        <v>0</v>
      </c>
      <c r="Q100" s="189">
        <f>'Investment Scenario'!Q101</f>
        <v>0</v>
      </c>
      <c r="R100" s="189">
        <f>'Investment Scenario'!R101</f>
        <v>0</v>
      </c>
      <c r="S100" s="189">
        <f>'Investment Scenario'!S101</f>
        <v>0</v>
      </c>
      <c r="T100" s="189">
        <f>'Investment Scenario'!T101</f>
        <v>0</v>
      </c>
      <c r="U100" s="189">
        <f>'Investment Scenario'!U101</f>
        <v>0</v>
      </c>
      <c r="V100" s="189">
        <f>'Investment Scenario'!V101</f>
        <v>0</v>
      </c>
      <c r="W100" s="189">
        <f>'Investment Scenario'!W101</f>
        <v>0</v>
      </c>
      <c r="X100" s="189">
        <f>'Investment Scenario'!X101</f>
        <v>0</v>
      </c>
      <c r="Y100" s="189">
        <f>'Investment Scenario'!Y101</f>
        <v>0</v>
      </c>
      <c r="Z100" s="189">
        <f>'Investment Scenario'!Z101</f>
        <v>0</v>
      </c>
      <c r="AA100" s="189">
        <f>'Investment Scenario'!AA101</f>
        <v>0</v>
      </c>
      <c r="AB100" s="189">
        <f>'Investment Scenario'!AB101</f>
        <v>0</v>
      </c>
      <c r="AC100" s="189">
        <f>'Investment Scenario'!AC101</f>
        <v>0</v>
      </c>
      <c r="AD100" s="189">
        <f>'Investment Scenario'!AD101</f>
        <v>0</v>
      </c>
      <c r="AE100" s="189">
        <f>'Investment Scenario'!AE101</f>
        <v>0</v>
      </c>
      <c r="AF100" s="189">
        <f>'Investment Scenario'!AF101</f>
        <v>0</v>
      </c>
      <c r="AG100" s="189">
        <f>'Investment Scenario'!AG101</f>
        <v>0</v>
      </c>
      <c r="AH100" s="189">
        <f>'Investment Scenario'!AH101</f>
        <v>0</v>
      </c>
      <c r="AI100" s="189">
        <f>'Investment Scenario'!AI101</f>
        <v>0</v>
      </c>
      <c r="AJ100" s="189">
        <f>'Investment Scenario'!AJ101</f>
        <v>0</v>
      </c>
      <c r="AK100" s="189">
        <f>'Investment Scenario'!AK101</f>
        <v>0</v>
      </c>
      <c r="AL100" s="189">
        <f>'Investment Scenario'!AL101</f>
        <v>0</v>
      </c>
      <c r="AM100" s="189">
        <f>'Investment Scenario'!AM101</f>
        <v>0</v>
      </c>
      <c r="AN100" s="189">
        <f>'Investment Scenario'!AN101</f>
        <v>0</v>
      </c>
      <c r="AO100" s="189">
        <f>'Investment Scenario'!AO101</f>
        <v>0</v>
      </c>
      <c r="AP100" s="189">
        <f>'Investment Scenario'!AP101</f>
        <v>0</v>
      </c>
      <c r="AQ100" s="189">
        <f>'Investment Scenario'!AQ101</f>
        <v>0</v>
      </c>
      <c r="AR100" s="166"/>
    </row>
    <row r="101" spans="1:44" s="41" customFormat="1" x14ac:dyDescent="0.25">
      <c r="A101" s="179" t="s">
        <v>146</v>
      </c>
      <c r="B101" s="196">
        <f>'Investment Scenario'!B102</f>
        <v>0</v>
      </c>
      <c r="C101" s="167"/>
      <c r="D101" s="167"/>
      <c r="E101" s="189">
        <f>'Investment Scenario'!E102</f>
        <v>0</v>
      </c>
      <c r="F101" s="189">
        <f>'Investment Scenario'!F102</f>
        <v>0</v>
      </c>
      <c r="G101" s="189">
        <f>'Investment Scenario'!G102</f>
        <v>0</v>
      </c>
      <c r="H101" s="189">
        <f>'Investment Scenario'!H102</f>
        <v>0</v>
      </c>
      <c r="I101" s="189">
        <f>'Investment Scenario'!I102</f>
        <v>0</v>
      </c>
      <c r="J101" s="189">
        <f>'Investment Scenario'!J102</f>
        <v>0</v>
      </c>
      <c r="K101" s="189">
        <f>'Investment Scenario'!K102</f>
        <v>0</v>
      </c>
      <c r="L101" s="189">
        <f>'Investment Scenario'!L102</f>
        <v>0</v>
      </c>
      <c r="M101" s="189">
        <f>'Investment Scenario'!M102</f>
        <v>0</v>
      </c>
      <c r="N101" s="189">
        <f>'Investment Scenario'!N102</f>
        <v>0</v>
      </c>
      <c r="O101" s="189">
        <f>'Investment Scenario'!O102</f>
        <v>0</v>
      </c>
      <c r="P101" s="189">
        <f>'Investment Scenario'!P102</f>
        <v>0</v>
      </c>
      <c r="Q101" s="189">
        <f>'Investment Scenario'!Q102</f>
        <v>0</v>
      </c>
      <c r="R101" s="189">
        <f>'Investment Scenario'!R102</f>
        <v>0</v>
      </c>
      <c r="S101" s="189">
        <f>'Investment Scenario'!S102</f>
        <v>0</v>
      </c>
      <c r="T101" s="189">
        <f>'Investment Scenario'!T102</f>
        <v>0</v>
      </c>
      <c r="U101" s="189">
        <f>'Investment Scenario'!U102</f>
        <v>0</v>
      </c>
      <c r="V101" s="189">
        <f>'Investment Scenario'!V102</f>
        <v>0</v>
      </c>
      <c r="W101" s="189">
        <f>'Investment Scenario'!W102</f>
        <v>0</v>
      </c>
      <c r="X101" s="189">
        <f>'Investment Scenario'!X102</f>
        <v>0</v>
      </c>
      <c r="Y101" s="189">
        <f>'Investment Scenario'!Y102</f>
        <v>0</v>
      </c>
      <c r="Z101" s="189">
        <f>'Investment Scenario'!Z102</f>
        <v>0</v>
      </c>
      <c r="AA101" s="189">
        <f>'Investment Scenario'!AA102</f>
        <v>0</v>
      </c>
      <c r="AB101" s="189">
        <f>'Investment Scenario'!AB102</f>
        <v>0</v>
      </c>
      <c r="AC101" s="189">
        <f>'Investment Scenario'!AC102</f>
        <v>0</v>
      </c>
      <c r="AD101" s="189">
        <f>'Investment Scenario'!AD102</f>
        <v>0</v>
      </c>
      <c r="AE101" s="189">
        <f>'Investment Scenario'!AE102</f>
        <v>0</v>
      </c>
      <c r="AF101" s="189">
        <f>'Investment Scenario'!AF102</f>
        <v>0</v>
      </c>
      <c r="AG101" s="189">
        <f>'Investment Scenario'!AG102</f>
        <v>0</v>
      </c>
      <c r="AH101" s="189">
        <f>'Investment Scenario'!AH102</f>
        <v>0</v>
      </c>
      <c r="AI101" s="189">
        <f>'Investment Scenario'!AI102</f>
        <v>0</v>
      </c>
      <c r="AJ101" s="189">
        <f>'Investment Scenario'!AJ102</f>
        <v>0</v>
      </c>
      <c r="AK101" s="189">
        <f>'Investment Scenario'!AK102</f>
        <v>0</v>
      </c>
      <c r="AL101" s="189">
        <f>'Investment Scenario'!AL102</f>
        <v>0</v>
      </c>
      <c r="AM101" s="189">
        <f>'Investment Scenario'!AM102</f>
        <v>0</v>
      </c>
      <c r="AN101" s="189">
        <f>'Investment Scenario'!AN102</f>
        <v>0</v>
      </c>
      <c r="AO101" s="189">
        <f>'Investment Scenario'!AO102</f>
        <v>0</v>
      </c>
      <c r="AP101" s="189">
        <f>'Investment Scenario'!AP102</f>
        <v>0</v>
      </c>
      <c r="AQ101" s="189">
        <f>'Investment Scenario'!AQ102</f>
        <v>0</v>
      </c>
      <c r="AR101" s="166"/>
    </row>
    <row r="102" spans="1:44" s="1" customFormat="1" ht="30" x14ac:dyDescent="0.25">
      <c r="A102" s="197" t="s">
        <v>147</v>
      </c>
      <c r="B102" s="194" t="str">
        <f>IF(SUM(E102:AQ102)=SUM(E90:AQ101),"součet v pořádku / sum is OK","součet ostatní náklady nesedí")</f>
        <v>součet v pořádku / sum is OK</v>
      </c>
      <c r="C102" s="195"/>
      <c r="D102" s="178"/>
      <c r="E102" s="189">
        <f>'Investment Scenario'!E103</f>
        <v>0</v>
      </c>
      <c r="F102" s="189">
        <f>'Investment Scenario'!F103</f>
        <v>0</v>
      </c>
      <c r="G102" s="189">
        <f>'Investment Scenario'!G103</f>
        <v>0</v>
      </c>
      <c r="H102" s="189">
        <f>'Investment Scenario'!H103</f>
        <v>0</v>
      </c>
      <c r="I102" s="189">
        <f>'Investment Scenario'!I103</f>
        <v>0</v>
      </c>
      <c r="J102" s="189">
        <f>'Investment Scenario'!J103</f>
        <v>0</v>
      </c>
      <c r="K102" s="189">
        <f>'Investment Scenario'!K103</f>
        <v>0</v>
      </c>
      <c r="L102" s="189">
        <f>'Investment Scenario'!L103</f>
        <v>0</v>
      </c>
      <c r="M102" s="189">
        <f>'Investment Scenario'!M103</f>
        <v>0</v>
      </c>
      <c r="N102" s="189">
        <f>'Investment Scenario'!N103</f>
        <v>0</v>
      </c>
      <c r="O102" s="189">
        <f>'Investment Scenario'!O103</f>
        <v>0</v>
      </c>
      <c r="P102" s="189">
        <f>'Investment Scenario'!P103</f>
        <v>0</v>
      </c>
      <c r="Q102" s="189">
        <f>'Investment Scenario'!Q103</f>
        <v>0</v>
      </c>
      <c r="R102" s="189">
        <f>'Investment Scenario'!R103</f>
        <v>0</v>
      </c>
      <c r="S102" s="189">
        <f>'Investment Scenario'!S103</f>
        <v>0</v>
      </c>
      <c r="T102" s="189">
        <f>'Investment Scenario'!T103</f>
        <v>0</v>
      </c>
      <c r="U102" s="189">
        <f>'Investment Scenario'!U103</f>
        <v>0</v>
      </c>
      <c r="V102" s="189">
        <f>'Investment Scenario'!V103</f>
        <v>0</v>
      </c>
      <c r="W102" s="189">
        <f>'Investment Scenario'!W103</f>
        <v>0</v>
      </c>
      <c r="X102" s="189">
        <f>'Investment Scenario'!X103</f>
        <v>0</v>
      </c>
      <c r="Y102" s="189">
        <f>'Investment Scenario'!Y103</f>
        <v>0</v>
      </c>
      <c r="Z102" s="189">
        <f>'Investment Scenario'!Z103</f>
        <v>0</v>
      </c>
      <c r="AA102" s="189">
        <f>'Investment Scenario'!AA103</f>
        <v>0</v>
      </c>
      <c r="AB102" s="189">
        <f>'Investment Scenario'!AB103</f>
        <v>0</v>
      </c>
      <c r="AC102" s="189">
        <f>'Investment Scenario'!AC103</f>
        <v>0</v>
      </c>
      <c r="AD102" s="189">
        <f>'Investment Scenario'!AD103</f>
        <v>0</v>
      </c>
      <c r="AE102" s="189">
        <f>'Investment Scenario'!AE103</f>
        <v>0</v>
      </c>
      <c r="AF102" s="189">
        <f>'Investment Scenario'!AF103</f>
        <v>0</v>
      </c>
      <c r="AG102" s="189">
        <f>'Investment Scenario'!AG103</f>
        <v>0</v>
      </c>
      <c r="AH102" s="189">
        <f>'Investment Scenario'!AH103</f>
        <v>0</v>
      </c>
      <c r="AI102" s="189">
        <f>'Investment Scenario'!AI103</f>
        <v>0</v>
      </c>
      <c r="AJ102" s="189">
        <f>'Investment Scenario'!AJ103</f>
        <v>0</v>
      </c>
      <c r="AK102" s="189">
        <f>'Investment Scenario'!AK103</f>
        <v>0</v>
      </c>
      <c r="AL102" s="189">
        <f>'Investment Scenario'!AL103</f>
        <v>0</v>
      </c>
      <c r="AM102" s="189">
        <f>'Investment Scenario'!AM103</f>
        <v>0</v>
      </c>
      <c r="AN102" s="189">
        <f>'Investment Scenario'!AN103</f>
        <v>0</v>
      </c>
      <c r="AO102" s="189">
        <f>'Investment Scenario'!AO103</f>
        <v>0</v>
      </c>
      <c r="AP102" s="189">
        <f>'Investment Scenario'!AP103</f>
        <v>0</v>
      </c>
      <c r="AQ102" s="189">
        <f>'Investment Scenario'!AQ103</f>
        <v>0</v>
      </c>
      <c r="AR102" s="185"/>
    </row>
    <row r="103" spans="1:44" x14ac:dyDescent="0.25">
      <c r="A103" s="168"/>
      <c r="B103" s="166"/>
      <c r="C103" s="167"/>
      <c r="D103" s="178"/>
      <c r="E103" s="166"/>
      <c r="F103" s="166"/>
      <c r="G103" s="166"/>
      <c r="H103" s="166"/>
      <c r="I103" s="185" t="s">
        <v>4</v>
      </c>
      <c r="J103" s="187">
        <v>1663003</v>
      </c>
      <c r="K103" s="166" t="s">
        <v>5</v>
      </c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66"/>
      <c r="AD103" s="166"/>
      <c r="AE103" s="166"/>
      <c r="AF103" s="166"/>
      <c r="AG103" s="166"/>
      <c r="AH103" s="166"/>
      <c r="AI103" s="166"/>
      <c r="AJ103" s="166"/>
      <c r="AK103" s="166"/>
      <c r="AL103" s="166"/>
      <c r="AM103" s="166"/>
      <c r="AN103" s="166"/>
      <c r="AO103" s="166"/>
      <c r="AP103" s="166"/>
      <c r="AQ103" s="166"/>
      <c r="AR103" s="166"/>
    </row>
    <row r="104" spans="1:44" x14ac:dyDescent="0.25">
      <c r="A104" s="165" t="s">
        <v>148</v>
      </c>
      <c r="B104" s="166"/>
      <c r="C104" s="167"/>
      <c r="D104" s="167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6"/>
      <c r="AA104" s="166"/>
      <c r="AB104" s="166"/>
      <c r="AC104" s="166"/>
      <c r="AD104" s="166"/>
      <c r="AE104" s="166"/>
      <c r="AF104" s="166"/>
      <c r="AG104" s="166"/>
      <c r="AH104" s="166"/>
      <c r="AI104" s="166"/>
      <c r="AJ104" s="166"/>
      <c r="AK104" s="166"/>
      <c r="AL104" s="166"/>
      <c r="AM104" s="166"/>
      <c r="AN104" s="166"/>
      <c r="AO104" s="166"/>
      <c r="AP104" s="166"/>
      <c r="AQ104" s="166"/>
      <c r="AR104" s="166"/>
    </row>
    <row r="105" spans="1:44" s="1" customFormat="1" x14ac:dyDescent="0.25">
      <c r="A105" s="165" t="s">
        <v>149</v>
      </c>
      <c r="B105" s="185"/>
      <c r="C105" s="183"/>
      <c r="D105" s="183"/>
      <c r="E105" s="184">
        <f>'Investment Scenario'!E106</f>
        <v>0</v>
      </c>
      <c r="F105" s="184">
        <f>'Investment Scenario'!F106</f>
        <v>0</v>
      </c>
      <c r="G105" s="184">
        <f>'Investment Scenario'!G106</f>
        <v>0</v>
      </c>
      <c r="H105" s="184">
        <f>'Investment Scenario'!H106</f>
        <v>0</v>
      </c>
      <c r="I105" s="184">
        <f>'Investment Scenario'!I106</f>
        <v>0</v>
      </c>
      <c r="J105" s="184">
        <f>'Investment Scenario'!J106</f>
        <v>0</v>
      </c>
      <c r="K105" s="184">
        <f>'Investment Scenario'!K106</f>
        <v>0</v>
      </c>
      <c r="L105" s="184">
        <f>'Investment Scenario'!L106</f>
        <v>0</v>
      </c>
      <c r="M105" s="184">
        <f>'Investment Scenario'!M106</f>
        <v>0</v>
      </c>
      <c r="N105" s="184">
        <f>'Investment Scenario'!N106</f>
        <v>0</v>
      </c>
      <c r="O105" s="184">
        <f>'Investment Scenario'!O106</f>
        <v>0</v>
      </c>
      <c r="P105" s="184">
        <f>'Investment Scenario'!P106</f>
        <v>0</v>
      </c>
      <c r="Q105" s="184">
        <f>'Investment Scenario'!Q106</f>
        <v>0</v>
      </c>
      <c r="R105" s="184">
        <f>'Investment Scenario'!R106</f>
        <v>0</v>
      </c>
      <c r="S105" s="184">
        <f>'Investment Scenario'!S106</f>
        <v>0</v>
      </c>
      <c r="T105" s="184">
        <f>'Investment Scenario'!T106</f>
        <v>0</v>
      </c>
      <c r="U105" s="184">
        <f>'Investment Scenario'!U106</f>
        <v>0</v>
      </c>
      <c r="V105" s="184">
        <f>'Investment Scenario'!V106</f>
        <v>0</v>
      </c>
      <c r="W105" s="184">
        <f>'Investment Scenario'!W106</f>
        <v>0</v>
      </c>
      <c r="X105" s="184">
        <f>'Investment Scenario'!X106</f>
        <v>0</v>
      </c>
      <c r="Y105" s="184">
        <f>'Investment Scenario'!Y106</f>
        <v>0</v>
      </c>
      <c r="Z105" s="184">
        <f>'Investment Scenario'!Z106</f>
        <v>0</v>
      </c>
      <c r="AA105" s="184">
        <f>'Investment Scenario'!AA106</f>
        <v>0</v>
      </c>
      <c r="AB105" s="184">
        <f>'Investment Scenario'!AB106</f>
        <v>0</v>
      </c>
      <c r="AC105" s="184">
        <f>'Investment Scenario'!AC106</f>
        <v>0</v>
      </c>
      <c r="AD105" s="184">
        <f>'Investment Scenario'!AD106</f>
        <v>0</v>
      </c>
      <c r="AE105" s="184">
        <f>'Investment Scenario'!AE106</f>
        <v>0</v>
      </c>
      <c r="AF105" s="184">
        <f>'Investment Scenario'!AF106</f>
        <v>0</v>
      </c>
      <c r="AG105" s="184">
        <f>'Investment Scenario'!AG106</f>
        <v>0</v>
      </c>
      <c r="AH105" s="184">
        <f>'Investment Scenario'!AH106</f>
        <v>0</v>
      </c>
      <c r="AI105" s="184">
        <f>'Investment Scenario'!AI106</f>
        <v>0</v>
      </c>
      <c r="AJ105" s="184">
        <f>'Investment Scenario'!AJ106</f>
        <v>0</v>
      </c>
      <c r="AK105" s="184">
        <f>'Investment Scenario'!AK106</f>
        <v>0</v>
      </c>
      <c r="AL105" s="184">
        <f>'Investment Scenario'!AL106</f>
        <v>0</v>
      </c>
      <c r="AM105" s="184">
        <f>'Investment Scenario'!AM106</f>
        <v>0</v>
      </c>
      <c r="AN105" s="184">
        <f>'Investment Scenario'!AN106</f>
        <v>0</v>
      </c>
      <c r="AO105" s="184">
        <f>'Investment Scenario'!AO106</f>
        <v>0</v>
      </c>
      <c r="AP105" s="184">
        <f>'Investment Scenario'!AP106</f>
        <v>0</v>
      </c>
      <c r="AQ105" s="184">
        <f>'Investment Scenario'!AQ106</f>
        <v>0</v>
      </c>
      <c r="AR105" s="185"/>
    </row>
    <row r="106" spans="1:44" s="1" customFormat="1" x14ac:dyDescent="0.25">
      <c r="A106" s="165"/>
      <c r="B106" s="185"/>
      <c r="C106" s="185"/>
      <c r="D106" s="185"/>
      <c r="E106" s="185"/>
      <c r="F106" s="185"/>
      <c r="G106" s="185"/>
      <c r="H106" s="185"/>
      <c r="I106" s="185"/>
      <c r="J106" s="185"/>
      <c r="K106" s="185"/>
      <c r="L106" s="185"/>
      <c r="M106" s="185"/>
      <c r="N106" s="185"/>
      <c r="O106" s="185"/>
      <c r="P106" s="185"/>
      <c r="Q106" s="185"/>
      <c r="R106" s="185"/>
      <c r="S106" s="185"/>
      <c r="T106" s="185"/>
      <c r="U106" s="185"/>
      <c r="V106" s="185"/>
      <c r="W106" s="185"/>
      <c r="X106" s="185"/>
      <c r="Y106" s="185"/>
      <c r="Z106" s="185"/>
      <c r="AA106" s="185"/>
      <c r="AB106" s="185"/>
      <c r="AC106" s="185"/>
      <c r="AD106" s="185"/>
      <c r="AE106" s="185"/>
      <c r="AF106" s="185"/>
      <c r="AG106" s="185"/>
      <c r="AH106" s="185"/>
      <c r="AI106" s="185"/>
      <c r="AJ106" s="185"/>
      <c r="AK106" s="185"/>
      <c r="AL106" s="185"/>
      <c r="AM106" s="185"/>
      <c r="AN106" s="185"/>
      <c r="AO106" s="185"/>
      <c r="AP106" s="185"/>
      <c r="AQ106" s="185"/>
      <c r="AR106" s="185"/>
    </row>
    <row r="107" spans="1:44" s="1" customFormat="1" x14ac:dyDescent="0.25">
      <c r="A107" s="165" t="s">
        <v>150</v>
      </c>
      <c r="B107" s="185"/>
      <c r="C107" s="183"/>
      <c r="D107" s="183"/>
      <c r="E107" s="189">
        <f>'Investment Scenario'!E108</f>
        <v>0</v>
      </c>
      <c r="F107" s="189">
        <f>'Investment Scenario'!F108</f>
        <v>0</v>
      </c>
      <c r="G107" s="189">
        <f>'Investment Scenario'!G108</f>
        <v>0</v>
      </c>
      <c r="H107" s="189">
        <f>'Investment Scenario'!H108</f>
        <v>0</v>
      </c>
      <c r="I107" s="189">
        <f>'Investment Scenario'!I108</f>
        <v>0</v>
      </c>
      <c r="J107" s="189">
        <f>'Investment Scenario'!J108</f>
        <v>0</v>
      </c>
      <c r="K107" s="189">
        <f>'Investment Scenario'!K108</f>
        <v>0</v>
      </c>
      <c r="L107" s="189">
        <f>'Investment Scenario'!L108</f>
        <v>0</v>
      </c>
      <c r="M107" s="189">
        <f>'Investment Scenario'!M108</f>
        <v>0</v>
      </c>
      <c r="N107" s="189">
        <f>'Investment Scenario'!N108</f>
        <v>0</v>
      </c>
      <c r="O107" s="189">
        <f>'Investment Scenario'!O108</f>
        <v>0</v>
      </c>
      <c r="P107" s="189">
        <f>'Investment Scenario'!P108</f>
        <v>0</v>
      </c>
      <c r="Q107" s="189">
        <f>'Investment Scenario'!Q108</f>
        <v>0</v>
      </c>
      <c r="R107" s="189">
        <f>'Investment Scenario'!R108</f>
        <v>0</v>
      </c>
      <c r="S107" s="189">
        <f>'Investment Scenario'!S108</f>
        <v>0</v>
      </c>
      <c r="T107" s="189">
        <f>'Investment Scenario'!T108</f>
        <v>0</v>
      </c>
      <c r="U107" s="189">
        <f>'Investment Scenario'!U108</f>
        <v>0</v>
      </c>
      <c r="V107" s="189">
        <f>'Investment Scenario'!V108</f>
        <v>0</v>
      </c>
      <c r="W107" s="189">
        <f>'Investment Scenario'!W108</f>
        <v>0</v>
      </c>
      <c r="X107" s="189">
        <f>'Investment Scenario'!X108</f>
        <v>0</v>
      </c>
      <c r="Y107" s="189">
        <f>'Investment Scenario'!Y108</f>
        <v>0</v>
      </c>
      <c r="Z107" s="189">
        <f>'Investment Scenario'!Z108</f>
        <v>0</v>
      </c>
      <c r="AA107" s="189">
        <f>'Investment Scenario'!AA108</f>
        <v>0</v>
      </c>
      <c r="AB107" s="189">
        <f>'Investment Scenario'!AB108</f>
        <v>0</v>
      </c>
      <c r="AC107" s="189">
        <f>'Investment Scenario'!AC108</f>
        <v>0</v>
      </c>
      <c r="AD107" s="189">
        <f>'Investment Scenario'!AD108</f>
        <v>0</v>
      </c>
      <c r="AE107" s="189">
        <f>'Investment Scenario'!AE108</f>
        <v>0</v>
      </c>
      <c r="AF107" s="189">
        <f>'Investment Scenario'!AF108</f>
        <v>0</v>
      </c>
      <c r="AG107" s="189">
        <f>'Investment Scenario'!AG108</f>
        <v>0</v>
      </c>
      <c r="AH107" s="189">
        <f>'Investment Scenario'!AH108</f>
        <v>0</v>
      </c>
      <c r="AI107" s="189">
        <f>'Investment Scenario'!AI108</f>
        <v>0</v>
      </c>
      <c r="AJ107" s="189">
        <f>'Investment Scenario'!AJ108</f>
        <v>0</v>
      </c>
      <c r="AK107" s="189">
        <f>'Investment Scenario'!AK108</f>
        <v>0</v>
      </c>
      <c r="AL107" s="189">
        <f>'Investment Scenario'!AL108</f>
        <v>0</v>
      </c>
      <c r="AM107" s="189">
        <f>'Investment Scenario'!AM108</f>
        <v>0</v>
      </c>
      <c r="AN107" s="189">
        <f>'Investment Scenario'!AN108</f>
        <v>0</v>
      </c>
      <c r="AO107" s="189">
        <f>'Investment Scenario'!AO108</f>
        <v>0</v>
      </c>
      <c r="AP107" s="189">
        <f>'Investment Scenario'!AP108</f>
        <v>0</v>
      </c>
      <c r="AQ107" s="189">
        <f>'Investment Scenario'!AQ108</f>
        <v>0</v>
      </c>
      <c r="AR107" s="185"/>
    </row>
    <row r="108" spans="1:44" x14ac:dyDescent="0.25">
      <c r="A108" s="168"/>
      <c r="B108" s="166"/>
      <c r="C108" s="167"/>
      <c r="D108" s="167"/>
      <c r="E108" s="198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6"/>
      <c r="AL108" s="166"/>
      <c r="AM108" s="166"/>
      <c r="AN108" s="166"/>
      <c r="AO108" s="166"/>
      <c r="AP108" s="166"/>
      <c r="AQ108" s="166"/>
      <c r="AR108" s="166"/>
    </row>
    <row r="109" spans="1:44" x14ac:dyDescent="0.25">
      <c r="A109" s="165" t="s">
        <v>151</v>
      </c>
      <c r="B109" s="166" t="s">
        <v>171</v>
      </c>
      <c r="C109" s="167"/>
      <c r="D109" s="167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6"/>
      <c r="AA109" s="166"/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6"/>
      <c r="AL109" s="166"/>
      <c r="AM109" s="166"/>
      <c r="AN109" s="166"/>
      <c r="AO109" s="166"/>
      <c r="AP109" s="166"/>
      <c r="AQ109" s="166"/>
      <c r="AR109" s="166"/>
    </row>
    <row r="110" spans="1:44" s="41" customFormat="1" x14ac:dyDescent="0.25">
      <c r="A110" s="179" t="s">
        <v>152</v>
      </c>
      <c r="B110" s="196">
        <f>'Investment Scenario'!B111</f>
        <v>0</v>
      </c>
      <c r="C110" s="167"/>
      <c r="D110" s="167"/>
      <c r="E110" s="189">
        <f>'Investment Scenario'!E111</f>
        <v>0</v>
      </c>
      <c r="F110" s="189">
        <f>'Investment Scenario'!F111</f>
        <v>0</v>
      </c>
      <c r="G110" s="189">
        <f>'Investment Scenario'!G111</f>
        <v>0</v>
      </c>
      <c r="H110" s="189">
        <f>'Investment Scenario'!H111</f>
        <v>0</v>
      </c>
      <c r="I110" s="189">
        <f>'Investment Scenario'!I111</f>
        <v>0</v>
      </c>
      <c r="J110" s="189">
        <f>'Investment Scenario'!J111</f>
        <v>0</v>
      </c>
      <c r="K110" s="189">
        <f>'Investment Scenario'!K111</f>
        <v>0</v>
      </c>
      <c r="L110" s="189">
        <f>'Investment Scenario'!L111</f>
        <v>0</v>
      </c>
      <c r="M110" s="189">
        <f>'Investment Scenario'!M111</f>
        <v>0</v>
      </c>
      <c r="N110" s="189">
        <f>'Investment Scenario'!N111</f>
        <v>0</v>
      </c>
      <c r="O110" s="189">
        <f>'Investment Scenario'!O111</f>
        <v>0</v>
      </c>
      <c r="P110" s="189">
        <f>'Investment Scenario'!P111</f>
        <v>0</v>
      </c>
      <c r="Q110" s="189">
        <f>'Investment Scenario'!Q111</f>
        <v>0</v>
      </c>
      <c r="R110" s="189">
        <f>'Investment Scenario'!R111</f>
        <v>0</v>
      </c>
      <c r="S110" s="189">
        <f>'Investment Scenario'!S111</f>
        <v>0</v>
      </c>
      <c r="T110" s="189">
        <f>'Investment Scenario'!T111</f>
        <v>0</v>
      </c>
      <c r="U110" s="189">
        <f>'Investment Scenario'!U111</f>
        <v>0</v>
      </c>
      <c r="V110" s="189">
        <f>'Investment Scenario'!V111</f>
        <v>0</v>
      </c>
      <c r="W110" s="189">
        <f>'Investment Scenario'!W111</f>
        <v>0</v>
      </c>
      <c r="X110" s="189">
        <f>'Investment Scenario'!X111</f>
        <v>0</v>
      </c>
      <c r="Y110" s="189">
        <f>'Investment Scenario'!Y111</f>
        <v>0</v>
      </c>
      <c r="Z110" s="189">
        <f>'Investment Scenario'!Z111</f>
        <v>0</v>
      </c>
      <c r="AA110" s="189">
        <f>'Investment Scenario'!AA111</f>
        <v>0</v>
      </c>
      <c r="AB110" s="189">
        <f>'Investment Scenario'!AB111</f>
        <v>0</v>
      </c>
      <c r="AC110" s="189">
        <f>'Investment Scenario'!AC111</f>
        <v>0</v>
      </c>
      <c r="AD110" s="189">
        <f>'Investment Scenario'!AD111</f>
        <v>0</v>
      </c>
      <c r="AE110" s="189">
        <f>'Investment Scenario'!AE111</f>
        <v>0</v>
      </c>
      <c r="AF110" s="189">
        <f>'Investment Scenario'!AF111</f>
        <v>0</v>
      </c>
      <c r="AG110" s="189">
        <f>'Investment Scenario'!AG111</f>
        <v>0</v>
      </c>
      <c r="AH110" s="189">
        <f>'Investment Scenario'!AH111</f>
        <v>0</v>
      </c>
      <c r="AI110" s="189">
        <f>'Investment Scenario'!AI111</f>
        <v>0</v>
      </c>
      <c r="AJ110" s="189">
        <f>'Investment Scenario'!AJ111</f>
        <v>0</v>
      </c>
      <c r="AK110" s="189">
        <f>'Investment Scenario'!AK111</f>
        <v>0</v>
      </c>
      <c r="AL110" s="189">
        <f>'Investment Scenario'!AL111</f>
        <v>0</v>
      </c>
      <c r="AM110" s="189">
        <f>'Investment Scenario'!AM111</f>
        <v>0</v>
      </c>
      <c r="AN110" s="189">
        <f>'Investment Scenario'!AN111</f>
        <v>0</v>
      </c>
      <c r="AO110" s="189">
        <f>'Investment Scenario'!AO111</f>
        <v>0</v>
      </c>
      <c r="AP110" s="189">
        <f>'Investment Scenario'!AP111</f>
        <v>0</v>
      </c>
      <c r="AQ110" s="189">
        <f>'Investment Scenario'!AQ111</f>
        <v>0</v>
      </c>
      <c r="AR110" s="166"/>
    </row>
    <row r="111" spans="1:44" s="41" customFormat="1" x14ac:dyDescent="0.25">
      <c r="A111" s="179" t="s">
        <v>154</v>
      </c>
      <c r="B111" s="196">
        <f>'Investment Scenario'!B112</f>
        <v>0</v>
      </c>
      <c r="C111" s="167"/>
      <c r="D111" s="167"/>
      <c r="E111" s="189">
        <f>'Investment Scenario'!E112</f>
        <v>0</v>
      </c>
      <c r="F111" s="189">
        <f>'Investment Scenario'!F112</f>
        <v>0</v>
      </c>
      <c r="G111" s="189">
        <f>'Investment Scenario'!G112</f>
        <v>0</v>
      </c>
      <c r="H111" s="189">
        <f>'Investment Scenario'!H112</f>
        <v>0</v>
      </c>
      <c r="I111" s="189">
        <f>'Investment Scenario'!I112</f>
        <v>0</v>
      </c>
      <c r="J111" s="189">
        <f>'Investment Scenario'!J112</f>
        <v>0</v>
      </c>
      <c r="K111" s="189">
        <f>'Investment Scenario'!K112</f>
        <v>0</v>
      </c>
      <c r="L111" s="189">
        <f>'Investment Scenario'!L112</f>
        <v>0</v>
      </c>
      <c r="M111" s="189">
        <f>'Investment Scenario'!M112</f>
        <v>0</v>
      </c>
      <c r="N111" s="189">
        <f>'Investment Scenario'!N112</f>
        <v>0</v>
      </c>
      <c r="O111" s="189">
        <f>'Investment Scenario'!O112</f>
        <v>0</v>
      </c>
      <c r="P111" s="189">
        <f>'Investment Scenario'!P112</f>
        <v>0</v>
      </c>
      <c r="Q111" s="189">
        <f>'Investment Scenario'!Q112</f>
        <v>0</v>
      </c>
      <c r="R111" s="189">
        <f>'Investment Scenario'!R112</f>
        <v>0</v>
      </c>
      <c r="S111" s="189">
        <f>'Investment Scenario'!S112</f>
        <v>0</v>
      </c>
      <c r="T111" s="189">
        <f>'Investment Scenario'!T112</f>
        <v>0</v>
      </c>
      <c r="U111" s="189">
        <f>'Investment Scenario'!U112</f>
        <v>0</v>
      </c>
      <c r="V111" s="189">
        <f>'Investment Scenario'!V112</f>
        <v>0</v>
      </c>
      <c r="W111" s="189">
        <f>'Investment Scenario'!W112</f>
        <v>0</v>
      </c>
      <c r="X111" s="189">
        <f>'Investment Scenario'!X112</f>
        <v>0</v>
      </c>
      <c r="Y111" s="189">
        <f>'Investment Scenario'!Y112</f>
        <v>0</v>
      </c>
      <c r="Z111" s="189">
        <f>'Investment Scenario'!Z112</f>
        <v>0</v>
      </c>
      <c r="AA111" s="189">
        <f>'Investment Scenario'!AA112</f>
        <v>0</v>
      </c>
      <c r="AB111" s="189">
        <f>'Investment Scenario'!AB112</f>
        <v>0</v>
      </c>
      <c r="AC111" s="189">
        <f>'Investment Scenario'!AC112</f>
        <v>0</v>
      </c>
      <c r="AD111" s="189">
        <f>'Investment Scenario'!AD112</f>
        <v>0</v>
      </c>
      <c r="AE111" s="189">
        <f>'Investment Scenario'!AE112</f>
        <v>0</v>
      </c>
      <c r="AF111" s="189">
        <f>'Investment Scenario'!AF112</f>
        <v>0</v>
      </c>
      <c r="AG111" s="189">
        <f>'Investment Scenario'!AG112</f>
        <v>0</v>
      </c>
      <c r="AH111" s="189">
        <f>'Investment Scenario'!AH112</f>
        <v>0</v>
      </c>
      <c r="AI111" s="189">
        <f>'Investment Scenario'!AI112</f>
        <v>0</v>
      </c>
      <c r="AJ111" s="189">
        <f>'Investment Scenario'!AJ112</f>
        <v>0</v>
      </c>
      <c r="AK111" s="189">
        <f>'Investment Scenario'!AK112</f>
        <v>0</v>
      </c>
      <c r="AL111" s="189">
        <f>'Investment Scenario'!AL112</f>
        <v>0</v>
      </c>
      <c r="AM111" s="189">
        <f>'Investment Scenario'!AM112</f>
        <v>0</v>
      </c>
      <c r="AN111" s="189">
        <f>'Investment Scenario'!AN112</f>
        <v>0</v>
      </c>
      <c r="AO111" s="189">
        <f>'Investment Scenario'!AO112</f>
        <v>0</v>
      </c>
      <c r="AP111" s="189">
        <f>'Investment Scenario'!AP112</f>
        <v>0</v>
      </c>
      <c r="AQ111" s="189">
        <f>'Investment Scenario'!AQ112</f>
        <v>0</v>
      </c>
      <c r="AR111" s="166"/>
    </row>
    <row r="112" spans="1:44" s="41" customFormat="1" x14ac:dyDescent="0.25">
      <c r="A112" s="179" t="s">
        <v>155</v>
      </c>
      <c r="B112" s="196">
        <f>'Investment Scenario'!B113</f>
        <v>0</v>
      </c>
      <c r="C112" s="167"/>
      <c r="D112" s="167"/>
      <c r="E112" s="189">
        <f>'Investment Scenario'!E113</f>
        <v>0</v>
      </c>
      <c r="F112" s="189">
        <f>'Investment Scenario'!F113</f>
        <v>0</v>
      </c>
      <c r="G112" s="189">
        <f>'Investment Scenario'!G113</f>
        <v>0</v>
      </c>
      <c r="H112" s="189">
        <f>'Investment Scenario'!H113</f>
        <v>0</v>
      </c>
      <c r="I112" s="189">
        <f>'Investment Scenario'!I113</f>
        <v>0</v>
      </c>
      <c r="J112" s="189">
        <f>'Investment Scenario'!J113</f>
        <v>0</v>
      </c>
      <c r="K112" s="189">
        <f>'Investment Scenario'!K113</f>
        <v>0</v>
      </c>
      <c r="L112" s="189">
        <f>'Investment Scenario'!L113</f>
        <v>0</v>
      </c>
      <c r="M112" s="189">
        <f>'Investment Scenario'!M113</f>
        <v>0</v>
      </c>
      <c r="N112" s="189">
        <f>'Investment Scenario'!N113</f>
        <v>0</v>
      </c>
      <c r="O112" s="189">
        <f>'Investment Scenario'!O113</f>
        <v>0</v>
      </c>
      <c r="P112" s="189">
        <f>'Investment Scenario'!P113</f>
        <v>0</v>
      </c>
      <c r="Q112" s="189">
        <f>'Investment Scenario'!Q113</f>
        <v>0</v>
      </c>
      <c r="R112" s="189">
        <f>'Investment Scenario'!R113</f>
        <v>0</v>
      </c>
      <c r="S112" s="189">
        <f>'Investment Scenario'!S113</f>
        <v>0</v>
      </c>
      <c r="T112" s="189">
        <f>'Investment Scenario'!T113</f>
        <v>0</v>
      </c>
      <c r="U112" s="189">
        <f>'Investment Scenario'!U113</f>
        <v>0</v>
      </c>
      <c r="V112" s="189">
        <f>'Investment Scenario'!V113</f>
        <v>0</v>
      </c>
      <c r="W112" s="189">
        <f>'Investment Scenario'!W113</f>
        <v>0</v>
      </c>
      <c r="X112" s="189">
        <f>'Investment Scenario'!X113</f>
        <v>0</v>
      </c>
      <c r="Y112" s="189">
        <f>'Investment Scenario'!Y113</f>
        <v>0</v>
      </c>
      <c r="Z112" s="189">
        <f>'Investment Scenario'!Z113</f>
        <v>0</v>
      </c>
      <c r="AA112" s="189">
        <f>'Investment Scenario'!AA113</f>
        <v>0</v>
      </c>
      <c r="AB112" s="189">
        <f>'Investment Scenario'!AB113</f>
        <v>0</v>
      </c>
      <c r="AC112" s="189">
        <f>'Investment Scenario'!AC113</f>
        <v>0</v>
      </c>
      <c r="AD112" s="189">
        <f>'Investment Scenario'!AD113</f>
        <v>0</v>
      </c>
      <c r="AE112" s="189">
        <f>'Investment Scenario'!AE113</f>
        <v>0</v>
      </c>
      <c r="AF112" s="189">
        <f>'Investment Scenario'!AF113</f>
        <v>0</v>
      </c>
      <c r="AG112" s="189">
        <f>'Investment Scenario'!AG113</f>
        <v>0</v>
      </c>
      <c r="AH112" s="189">
        <f>'Investment Scenario'!AH113</f>
        <v>0</v>
      </c>
      <c r="AI112" s="189">
        <f>'Investment Scenario'!AI113</f>
        <v>0</v>
      </c>
      <c r="AJ112" s="189">
        <f>'Investment Scenario'!AJ113</f>
        <v>0</v>
      </c>
      <c r="AK112" s="189">
        <f>'Investment Scenario'!AK113</f>
        <v>0</v>
      </c>
      <c r="AL112" s="189">
        <f>'Investment Scenario'!AL113</f>
        <v>0</v>
      </c>
      <c r="AM112" s="189">
        <f>'Investment Scenario'!AM113</f>
        <v>0</v>
      </c>
      <c r="AN112" s="189">
        <f>'Investment Scenario'!AN113</f>
        <v>0</v>
      </c>
      <c r="AO112" s="189">
        <f>'Investment Scenario'!AO113</f>
        <v>0</v>
      </c>
      <c r="AP112" s="189">
        <f>'Investment Scenario'!AP113</f>
        <v>0</v>
      </c>
      <c r="AQ112" s="189">
        <f>'Investment Scenario'!AQ113</f>
        <v>0</v>
      </c>
      <c r="AR112" s="166"/>
    </row>
    <row r="113" spans="1:44" s="41" customFormat="1" x14ac:dyDescent="0.25">
      <c r="A113" s="179" t="s">
        <v>156</v>
      </c>
      <c r="B113" s="196">
        <f>'Investment Scenario'!B114</f>
        <v>0</v>
      </c>
      <c r="C113" s="167"/>
      <c r="D113" s="167"/>
      <c r="E113" s="189">
        <f>'Investment Scenario'!E114</f>
        <v>0</v>
      </c>
      <c r="F113" s="189">
        <f>'Investment Scenario'!F114</f>
        <v>0</v>
      </c>
      <c r="G113" s="189">
        <f>'Investment Scenario'!G114</f>
        <v>0</v>
      </c>
      <c r="H113" s="189">
        <f>'Investment Scenario'!H114</f>
        <v>0</v>
      </c>
      <c r="I113" s="189">
        <f>'Investment Scenario'!I114</f>
        <v>0</v>
      </c>
      <c r="J113" s="189">
        <f>'Investment Scenario'!J114</f>
        <v>0</v>
      </c>
      <c r="K113" s="189">
        <f>'Investment Scenario'!K114</f>
        <v>0</v>
      </c>
      <c r="L113" s="189">
        <f>'Investment Scenario'!L114</f>
        <v>0</v>
      </c>
      <c r="M113" s="189">
        <f>'Investment Scenario'!M114</f>
        <v>0</v>
      </c>
      <c r="N113" s="189">
        <f>'Investment Scenario'!N114</f>
        <v>0</v>
      </c>
      <c r="O113" s="189">
        <f>'Investment Scenario'!O114</f>
        <v>0</v>
      </c>
      <c r="P113" s="189">
        <f>'Investment Scenario'!P114</f>
        <v>0</v>
      </c>
      <c r="Q113" s="189">
        <f>'Investment Scenario'!Q114</f>
        <v>0</v>
      </c>
      <c r="R113" s="189">
        <f>'Investment Scenario'!R114</f>
        <v>0</v>
      </c>
      <c r="S113" s="189">
        <f>'Investment Scenario'!S114</f>
        <v>0</v>
      </c>
      <c r="T113" s="189">
        <f>'Investment Scenario'!T114</f>
        <v>0</v>
      </c>
      <c r="U113" s="189">
        <f>'Investment Scenario'!U114</f>
        <v>0</v>
      </c>
      <c r="V113" s="189">
        <f>'Investment Scenario'!V114</f>
        <v>0</v>
      </c>
      <c r="W113" s="189">
        <f>'Investment Scenario'!W114</f>
        <v>0</v>
      </c>
      <c r="X113" s="189">
        <f>'Investment Scenario'!X114</f>
        <v>0</v>
      </c>
      <c r="Y113" s="189">
        <f>'Investment Scenario'!Y114</f>
        <v>0</v>
      </c>
      <c r="Z113" s="189">
        <f>'Investment Scenario'!Z114</f>
        <v>0</v>
      </c>
      <c r="AA113" s="189">
        <f>'Investment Scenario'!AA114</f>
        <v>0</v>
      </c>
      <c r="AB113" s="189">
        <f>'Investment Scenario'!AB114</f>
        <v>0</v>
      </c>
      <c r="AC113" s="189">
        <f>'Investment Scenario'!AC114</f>
        <v>0</v>
      </c>
      <c r="AD113" s="189">
        <f>'Investment Scenario'!AD114</f>
        <v>0</v>
      </c>
      <c r="AE113" s="189">
        <f>'Investment Scenario'!AE114</f>
        <v>0</v>
      </c>
      <c r="AF113" s="189">
        <f>'Investment Scenario'!AF114</f>
        <v>0</v>
      </c>
      <c r="AG113" s="189">
        <f>'Investment Scenario'!AG114</f>
        <v>0</v>
      </c>
      <c r="AH113" s="189">
        <f>'Investment Scenario'!AH114</f>
        <v>0</v>
      </c>
      <c r="AI113" s="189">
        <f>'Investment Scenario'!AI114</f>
        <v>0</v>
      </c>
      <c r="AJ113" s="189">
        <f>'Investment Scenario'!AJ114</f>
        <v>0</v>
      </c>
      <c r="AK113" s="189">
        <f>'Investment Scenario'!AK114</f>
        <v>0</v>
      </c>
      <c r="AL113" s="189">
        <f>'Investment Scenario'!AL114</f>
        <v>0</v>
      </c>
      <c r="AM113" s="189">
        <f>'Investment Scenario'!AM114</f>
        <v>0</v>
      </c>
      <c r="AN113" s="189">
        <f>'Investment Scenario'!AN114</f>
        <v>0</v>
      </c>
      <c r="AO113" s="189">
        <f>'Investment Scenario'!AO114</f>
        <v>0</v>
      </c>
      <c r="AP113" s="189">
        <f>'Investment Scenario'!AP114</f>
        <v>0</v>
      </c>
      <c r="AQ113" s="189">
        <f>'Investment Scenario'!AQ114</f>
        <v>0</v>
      </c>
      <c r="AR113" s="166"/>
    </row>
    <row r="114" spans="1:44" s="41" customFormat="1" x14ac:dyDescent="0.25">
      <c r="A114" s="179" t="s">
        <v>157</v>
      </c>
      <c r="B114" s="196">
        <f>'Investment Scenario'!B115</f>
        <v>0</v>
      </c>
      <c r="C114" s="167"/>
      <c r="D114" s="167"/>
      <c r="E114" s="189">
        <f>'Investment Scenario'!E115</f>
        <v>0</v>
      </c>
      <c r="F114" s="189">
        <f>'Investment Scenario'!F115</f>
        <v>0</v>
      </c>
      <c r="G114" s="189">
        <f>'Investment Scenario'!G115</f>
        <v>0</v>
      </c>
      <c r="H114" s="189">
        <f>'Investment Scenario'!H115</f>
        <v>0</v>
      </c>
      <c r="I114" s="189">
        <f>'Investment Scenario'!I115</f>
        <v>0</v>
      </c>
      <c r="J114" s="189">
        <f>'Investment Scenario'!J115</f>
        <v>0</v>
      </c>
      <c r="K114" s="189">
        <f>'Investment Scenario'!K115</f>
        <v>0</v>
      </c>
      <c r="L114" s="189">
        <f>'Investment Scenario'!L115</f>
        <v>0</v>
      </c>
      <c r="M114" s="189">
        <f>'Investment Scenario'!M115</f>
        <v>0</v>
      </c>
      <c r="N114" s="189">
        <f>'Investment Scenario'!N115</f>
        <v>0</v>
      </c>
      <c r="O114" s="189">
        <f>'Investment Scenario'!O115</f>
        <v>0</v>
      </c>
      <c r="P114" s="189">
        <f>'Investment Scenario'!P115</f>
        <v>0</v>
      </c>
      <c r="Q114" s="189">
        <f>'Investment Scenario'!Q115</f>
        <v>0</v>
      </c>
      <c r="R114" s="189">
        <f>'Investment Scenario'!R115</f>
        <v>0</v>
      </c>
      <c r="S114" s="189">
        <f>'Investment Scenario'!S115</f>
        <v>0</v>
      </c>
      <c r="T114" s="189">
        <f>'Investment Scenario'!T115</f>
        <v>0</v>
      </c>
      <c r="U114" s="189">
        <f>'Investment Scenario'!U115</f>
        <v>0</v>
      </c>
      <c r="V114" s="189">
        <f>'Investment Scenario'!V115</f>
        <v>0</v>
      </c>
      <c r="W114" s="189">
        <f>'Investment Scenario'!W115</f>
        <v>0</v>
      </c>
      <c r="X114" s="189">
        <f>'Investment Scenario'!X115</f>
        <v>0</v>
      </c>
      <c r="Y114" s="189">
        <f>'Investment Scenario'!Y115</f>
        <v>0</v>
      </c>
      <c r="Z114" s="189">
        <f>'Investment Scenario'!Z115</f>
        <v>0</v>
      </c>
      <c r="AA114" s="189">
        <f>'Investment Scenario'!AA115</f>
        <v>0</v>
      </c>
      <c r="AB114" s="189">
        <f>'Investment Scenario'!AB115</f>
        <v>0</v>
      </c>
      <c r="AC114" s="189">
        <f>'Investment Scenario'!AC115</f>
        <v>0</v>
      </c>
      <c r="AD114" s="189">
        <f>'Investment Scenario'!AD115</f>
        <v>0</v>
      </c>
      <c r="AE114" s="189">
        <f>'Investment Scenario'!AE115</f>
        <v>0</v>
      </c>
      <c r="AF114" s="189">
        <f>'Investment Scenario'!AF115</f>
        <v>0</v>
      </c>
      <c r="AG114" s="189">
        <f>'Investment Scenario'!AG115</f>
        <v>0</v>
      </c>
      <c r="AH114" s="189">
        <f>'Investment Scenario'!AH115</f>
        <v>0</v>
      </c>
      <c r="AI114" s="189">
        <f>'Investment Scenario'!AI115</f>
        <v>0</v>
      </c>
      <c r="AJ114" s="189">
        <f>'Investment Scenario'!AJ115</f>
        <v>0</v>
      </c>
      <c r="AK114" s="189">
        <f>'Investment Scenario'!AK115</f>
        <v>0</v>
      </c>
      <c r="AL114" s="189">
        <f>'Investment Scenario'!AL115</f>
        <v>0</v>
      </c>
      <c r="AM114" s="189">
        <f>'Investment Scenario'!AM115</f>
        <v>0</v>
      </c>
      <c r="AN114" s="189">
        <f>'Investment Scenario'!AN115</f>
        <v>0</v>
      </c>
      <c r="AO114" s="189">
        <f>'Investment Scenario'!AO115</f>
        <v>0</v>
      </c>
      <c r="AP114" s="189">
        <f>'Investment Scenario'!AP115</f>
        <v>0</v>
      </c>
      <c r="AQ114" s="189">
        <f>'Investment Scenario'!AQ115</f>
        <v>0</v>
      </c>
      <c r="AR114" s="166"/>
    </row>
    <row r="115" spans="1:44" s="41" customFormat="1" x14ac:dyDescent="0.25">
      <c r="A115" s="179" t="s">
        <v>158</v>
      </c>
      <c r="B115" s="196">
        <f>'Investment Scenario'!B116</f>
        <v>0</v>
      </c>
      <c r="C115" s="167"/>
      <c r="D115" s="167"/>
      <c r="E115" s="189">
        <f>'Investment Scenario'!E116</f>
        <v>0</v>
      </c>
      <c r="F115" s="189">
        <f>'Investment Scenario'!F116</f>
        <v>0</v>
      </c>
      <c r="G115" s="189">
        <f>'Investment Scenario'!G116</f>
        <v>0</v>
      </c>
      <c r="H115" s="189">
        <f>'Investment Scenario'!H116</f>
        <v>0</v>
      </c>
      <c r="I115" s="189">
        <f>'Investment Scenario'!I116</f>
        <v>0</v>
      </c>
      <c r="J115" s="189">
        <f>'Investment Scenario'!J116</f>
        <v>0</v>
      </c>
      <c r="K115" s="189">
        <f>'Investment Scenario'!K116</f>
        <v>0</v>
      </c>
      <c r="L115" s="189">
        <f>'Investment Scenario'!L116</f>
        <v>0</v>
      </c>
      <c r="M115" s="189">
        <f>'Investment Scenario'!M116</f>
        <v>0</v>
      </c>
      <c r="N115" s="189">
        <f>'Investment Scenario'!N116</f>
        <v>0</v>
      </c>
      <c r="O115" s="189">
        <f>'Investment Scenario'!O116</f>
        <v>0</v>
      </c>
      <c r="P115" s="189">
        <f>'Investment Scenario'!P116</f>
        <v>0</v>
      </c>
      <c r="Q115" s="189">
        <f>'Investment Scenario'!Q116</f>
        <v>0</v>
      </c>
      <c r="R115" s="189">
        <f>'Investment Scenario'!R116</f>
        <v>0</v>
      </c>
      <c r="S115" s="189">
        <f>'Investment Scenario'!S116</f>
        <v>0</v>
      </c>
      <c r="T115" s="189">
        <f>'Investment Scenario'!T116</f>
        <v>0</v>
      </c>
      <c r="U115" s="189">
        <f>'Investment Scenario'!U116</f>
        <v>0</v>
      </c>
      <c r="V115" s="189">
        <f>'Investment Scenario'!V116</f>
        <v>0</v>
      </c>
      <c r="W115" s="189">
        <f>'Investment Scenario'!W116</f>
        <v>0</v>
      </c>
      <c r="X115" s="189">
        <f>'Investment Scenario'!X116</f>
        <v>0</v>
      </c>
      <c r="Y115" s="189">
        <f>'Investment Scenario'!Y116</f>
        <v>0</v>
      </c>
      <c r="Z115" s="189">
        <f>'Investment Scenario'!Z116</f>
        <v>0</v>
      </c>
      <c r="AA115" s="189">
        <f>'Investment Scenario'!AA116</f>
        <v>0</v>
      </c>
      <c r="AB115" s="189">
        <f>'Investment Scenario'!AB116</f>
        <v>0</v>
      </c>
      <c r="AC115" s="189">
        <f>'Investment Scenario'!AC116</f>
        <v>0</v>
      </c>
      <c r="AD115" s="189">
        <f>'Investment Scenario'!AD116</f>
        <v>0</v>
      </c>
      <c r="AE115" s="189">
        <f>'Investment Scenario'!AE116</f>
        <v>0</v>
      </c>
      <c r="AF115" s="189">
        <f>'Investment Scenario'!AF116</f>
        <v>0</v>
      </c>
      <c r="AG115" s="189">
        <f>'Investment Scenario'!AG116</f>
        <v>0</v>
      </c>
      <c r="AH115" s="189">
        <f>'Investment Scenario'!AH116</f>
        <v>0</v>
      </c>
      <c r="AI115" s="189">
        <f>'Investment Scenario'!AI116</f>
        <v>0</v>
      </c>
      <c r="AJ115" s="189">
        <f>'Investment Scenario'!AJ116</f>
        <v>0</v>
      </c>
      <c r="AK115" s="189">
        <f>'Investment Scenario'!AK116</f>
        <v>0</v>
      </c>
      <c r="AL115" s="189">
        <f>'Investment Scenario'!AL116</f>
        <v>0</v>
      </c>
      <c r="AM115" s="189">
        <f>'Investment Scenario'!AM116</f>
        <v>0</v>
      </c>
      <c r="AN115" s="189">
        <f>'Investment Scenario'!AN116</f>
        <v>0</v>
      </c>
      <c r="AO115" s="189">
        <f>'Investment Scenario'!AO116</f>
        <v>0</v>
      </c>
      <c r="AP115" s="189">
        <f>'Investment Scenario'!AP116</f>
        <v>0</v>
      </c>
      <c r="AQ115" s="189">
        <f>'Investment Scenario'!AQ116</f>
        <v>0</v>
      </c>
      <c r="AR115" s="166"/>
    </row>
    <row r="116" spans="1:44" s="41" customFormat="1" x14ac:dyDescent="0.25">
      <c r="A116" s="179" t="s">
        <v>159</v>
      </c>
      <c r="B116" s="196">
        <f>'Investment Scenario'!B117</f>
        <v>0</v>
      </c>
      <c r="C116" s="167"/>
      <c r="D116" s="167"/>
      <c r="E116" s="189">
        <f>'Investment Scenario'!E117</f>
        <v>0</v>
      </c>
      <c r="F116" s="189">
        <f>'Investment Scenario'!F117</f>
        <v>0</v>
      </c>
      <c r="G116" s="189">
        <f>'Investment Scenario'!G117</f>
        <v>0</v>
      </c>
      <c r="H116" s="189">
        <f>'Investment Scenario'!H117</f>
        <v>0</v>
      </c>
      <c r="I116" s="189">
        <f>'Investment Scenario'!I117</f>
        <v>0</v>
      </c>
      <c r="J116" s="189">
        <f>'Investment Scenario'!J117</f>
        <v>0</v>
      </c>
      <c r="K116" s="189">
        <f>'Investment Scenario'!K117</f>
        <v>0</v>
      </c>
      <c r="L116" s="189">
        <f>'Investment Scenario'!L117</f>
        <v>0</v>
      </c>
      <c r="M116" s="189">
        <f>'Investment Scenario'!M117</f>
        <v>0</v>
      </c>
      <c r="N116" s="189">
        <f>'Investment Scenario'!N117</f>
        <v>0</v>
      </c>
      <c r="O116" s="189">
        <f>'Investment Scenario'!O117</f>
        <v>0</v>
      </c>
      <c r="P116" s="189">
        <f>'Investment Scenario'!P117</f>
        <v>0</v>
      </c>
      <c r="Q116" s="189">
        <f>'Investment Scenario'!Q117</f>
        <v>0</v>
      </c>
      <c r="R116" s="189">
        <f>'Investment Scenario'!R117</f>
        <v>0</v>
      </c>
      <c r="S116" s="189">
        <f>'Investment Scenario'!S117</f>
        <v>0</v>
      </c>
      <c r="T116" s="189">
        <f>'Investment Scenario'!T117</f>
        <v>0</v>
      </c>
      <c r="U116" s="189">
        <f>'Investment Scenario'!U117</f>
        <v>0</v>
      </c>
      <c r="V116" s="189">
        <f>'Investment Scenario'!V117</f>
        <v>0</v>
      </c>
      <c r="W116" s="189">
        <f>'Investment Scenario'!W117</f>
        <v>0</v>
      </c>
      <c r="X116" s="189">
        <f>'Investment Scenario'!X117</f>
        <v>0</v>
      </c>
      <c r="Y116" s="189">
        <f>'Investment Scenario'!Y117</f>
        <v>0</v>
      </c>
      <c r="Z116" s="189">
        <f>'Investment Scenario'!Z117</f>
        <v>0</v>
      </c>
      <c r="AA116" s="189">
        <f>'Investment Scenario'!AA117</f>
        <v>0</v>
      </c>
      <c r="AB116" s="189">
        <f>'Investment Scenario'!AB117</f>
        <v>0</v>
      </c>
      <c r="AC116" s="189">
        <f>'Investment Scenario'!AC117</f>
        <v>0</v>
      </c>
      <c r="AD116" s="189">
        <f>'Investment Scenario'!AD117</f>
        <v>0</v>
      </c>
      <c r="AE116" s="189">
        <f>'Investment Scenario'!AE117</f>
        <v>0</v>
      </c>
      <c r="AF116" s="189">
        <f>'Investment Scenario'!AF117</f>
        <v>0</v>
      </c>
      <c r="AG116" s="189">
        <f>'Investment Scenario'!AG117</f>
        <v>0</v>
      </c>
      <c r="AH116" s="189">
        <f>'Investment Scenario'!AH117</f>
        <v>0</v>
      </c>
      <c r="AI116" s="189">
        <f>'Investment Scenario'!AI117</f>
        <v>0</v>
      </c>
      <c r="AJ116" s="189">
        <f>'Investment Scenario'!AJ117</f>
        <v>0</v>
      </c>
      <c r="AK116" s="189">
        <f>'Investment Scenario'!AK117</f>
        <v>0</v>
      </c>
      <c r="AL116" s="189">
        <f>'Investment Scenario'!AL117</f>
        <v>0</v>
      </c>
      <c r="AM116" s="189">
        <f>'Investment Scenario'!AM117</f>
        <v>0</v>
      </c>
      <c r="AN116" s="189">
        <f>'Investment Scenario'!AN117</f>
        <v>0</v>
      </c>
      <c r="AO116" s="189">
        <f>'Investment Scenario'!AO117</f>
        <v>0</v>
      </c>
      <c r="AP116" s="189">
        <f>'Investment Scenario'!AP117</f>
        <v>0</v>
      </c>
      <c r="AQ116" s="189">
        <f>'Investment Scenario'!AQ117</f>
        <v>0</v>
      </c>
      <c r="AR116" s="166"/>
    </row>
    <row r="117" spans="1:44" s="41" customFormat="1" x14ac:dyDescent="0.25">
      <c r="A117" s="179" t="s">
        <v>160</v>
      </c>
      <c r="B117" s="196">
        <f>'Investment Scenario'!B118</f>
        <v>0</v>
      </c>
      <c r="C117" s="167"/>
      <c r="D117" s="167"/>
      <c r="E117" s="189">
        <f>'Investment Scenario'!E118</f>
        <v>0</v>
      </c>
      <c r="F117" s="189">
        <f>'Investment Scenario'!F118</f>
        <v>0</v>
      </c>
      <c r="G117" s="189">
        <f>'Investment Scenario'!G118</f>
        <v>0</v>
      </c>
      <c r="H117" s="189">
        <f>'Investment Scenario'!H118</f>
        <v>0</v>
      </c>
      <c r="I117" s="189">
        <f>'Investment Scenario'!I118</f>
        <v>0</v>
      </c>
      <c r="J117" s="189">
        <f>'Investment Scenario'!J118</f>
        <v>0</v>
      </c>
      <c r="K117" s="189">
        <f>'Investment Scenario'!K118</f>
        <v>0</v>
      </c>
      <c r="L117" s="189">
        <f>'Investment Scenario'!L118</f>
        <v>0</v>
      </c>
      <c r="M117" s="189">
        <f>'Investment Scenario'!M118</f>
        <v>0</v>
      </c>
      <c r="N117" s="189">
        <f>'Investment Scenario'!N118</f>
        <v>0</v>
      </c>
      <c r="O117" s="189">
        <f>'Investment Scenario'!O118</f>
        <v>0</v>
      </c>
      <c r="P117" s="189">
        <f>'Investment Scenario'!P118</f>
        <v>0</v>
      </c>
      <c r="Q117" s="189">
        <f>'Investment Scenario'!Q118</f>
        <v>0</v>
      </c>
      <c r="R117" s="189">
        <f>'Investment Scenario'!R118</f>
        <v>0</v>
      </c>
      <c r="S117" s="189">
        <f>'Investment Scenario'!S118</f>
        <v>0</v>
      </c>
      <c r="T117" s="189">
        <f>'Investment Scenario'!T118</f>
        <v>0</v>
      </c>
      <c r="U117" s="189">
        <f>'Investment Scenario'!U118</f>
        <v>0</v>
      </c>
      <c r="V117" s="189">
        <f>'Investment Scenario'!V118</f>
        <v>0</v>
      </c>
      <c r="W117" s="189">
        <f>'Investment Scenario'!W118</f>
        <v>0</v>
      </c>
      <c r="X117" s="189">
        <f>'Investment Scenario'!X118</f>
        <v>0</v>
      </c>
      <c r="Y117" s="189">
        <f>'Investment Scenario'!Y118</f>
        <v>0</v>
      </c>
      <c r="Z117" s="189">
        <f>'Investment Scenario'!Z118</f>
        <v>0</v>
      </c>
      <c r="AA117" s="189">
        <f>'Investment Scenario'!AA118</f>
        <v>0</v>
      </c>
      <c r="AB117" s="189">
        <f>'Investment Scenario'!AB118</f>
        <v>0</v>
      </c>
      <c r="AC117" s="189">
        <f>'Investment Scenario'!AC118</f>
        <v>0</v>
      </c>
      <c r="AD117" s="189">
        <f>'Investment Scenario'!AD118</f>
        <v>0</v>
      </c>
      <c r="AE117" s="189">
        <f>'Investment Scenario'!AE118</f>
        <v>0</v>
      </c>
      <c r="AF117" s="189">
        <f>'Investment Scenario'!AF118</f>
        <v>0</v>
      </c>
      <c r="AG117" s="189">
        <f>'Investment Scenario'!AG118</f>
        <v>0</v>
      </c>
      <c r="AH117" s="189">
        <f>'Investment Scenario'!AH118</f>
        <v>0</v>
      </c>
      <c r="AI117" s="189">
        <f>'Investment Scenario'!AI118</f>
        <v>0</v>
      </c>
      <c r="AJ117" s="189">
        <f>'Investment Scenario'!AJ118</f>
        <v>0</v>
      </c>
      <c r="AK117" s="189">
        <f>'Investment Scenario'!AK118</f>
        <v>0</v>
      </c>
      <c r="AL117" s="189">
        <f>'Investment Scenario'!AL118</f>
        <v>0</v>
      </c>
      <c r="AM117" s="189">
        <f>'Investment Scenario'!AM118</f>
        <v>0</v>
      </c>
      <c r="AN117" s="189">
        <f>'Investment Scenario'!AN118</f>
        <v>0</v>
      </c>
      <c r="AO117" s="189">
        <f>'Investment Scenario'!AO118</f>
        <v>0</v>
      </c>
      <c r="AP117" s="189">
        <f>'Investment Scenario'!AP118</f>
        <v>0</v>
      </c>
      <c r="AQ117" s="189">
        <f>'Investment Scenario'!AQ118</f>
        <v>0</v>
      </c>
      <c r="AR117" s="166"/>
    </row>
    <row r="118" spans="1:44" s="41" customFormat="1" x14ac:dyDescent="0.25">
      <c r="A118" s="179" t="s">
        <v>161</v>
      </c>
      <c r="B118" s="196">
        <f>'Investment Scenario'!B119</f>
        <v>0</v>
      </c>
      <c r="C118" s="167"/>
      <c r="D118" s="167"/>
      <c r="E118" s="189">
        <f>'Investment Scenario'!E119</f>
        <v>0</v>
      </c>
      <c r="F118" s="189">
        <f>'Investment Scenario'!F119</f>
        <v>0</v>
      </c>
      <c r="G118" s="189">
        <f>'Investment Scenario'!G119</f>
        <v>0</v>
      </c>
      <c r="H118" s="189">
        <f>'Investment Scenario'!H119</f>
        <v>0</v>
      </c>
      <c r="I118" s="189">
        <f>'Investment Scenario'!I119</f>
        <v>0</v>
      </c>
      <c r="J118" s="189">
        <f>'Investment Scenario'!J119</f>
        <v>0</v>
      </c>
      <c r="K118" s="189">
        <f>'Investment Scenario'!K119</f>
        <v>0</v>
      </c>
      <c r="L118" s="189">
        <f>'Investment Scenario'!L119</f>
        <v>0</v>
      </c>
      <c r="M118" s="189">
        <f>'Investment Scenario'!M119</f>
        <v>0</v>
      </c>
      <c r="N118" s="189">
        <f>'Investment Scenario'!N119</f>
        <v>0</v>
      </c>
      <c r="O118" s="189">
        <f>'Investment Scenario'!O119</f>
        <v>0</v>
      </c>
      <c r="P118" s="189">
        <f>'Investment Scenario'!P119</f>
        <v>0</v>
      </c>
      <c r="Q118" s="189">
        <f>'Investment Scenario'!Q119</f>
        <v>0</v>
      </c>
      <c r="R118" s="189">
        <f>'Investment Scenario'!R119</f>
        <v>0</v>
      </c>
      <c r="S118" s="189">
        <f>'Investment Scenario'!S119</f>
        <v>0</v>
      </c>
      <c r="T118" s="189">
        <f>'Investment Scenario'!T119</f>
        <v>0</v>
      </c>
      <c r="U118" s="189">
        <f>'Investment Scenario'!U119</f>
        <v>0</v>
      </c>
      <c r="V118" s="189">
        <f>'Investment Scenario'!V119</f>
        <v>0</v>
      </c>
      <c r="W118" s="189">
        <f>'Investment Scenario'!W119</f>
        <v>0</v>
      </c>
      <c r="X118" s="189">
        <f>'Investment Scenario'!X119</f>
        <v>0</v>
      </c>
      <c r="Y118" s="189">
        <f>'Investment Scenario'!Y119</f>
        <v>0</v>
      </c>
      <c r="Z118" s="189">
        <f>'Investment Scenario'!Z119</f>
        <v>0</v>
      </c>
      <c r="AA118" s="189">
        <f>'Investment Scenario'!AA119</f>
        <v>0</v>
      </c>
      <c r="AB118" s="189">
        <f>'Investment Scenario'!AB119</f>
        <v>0</v>
      </c>
      <c r="AC118" s="189">
        <f>'Investment Scenario'!AC119</f>
        <v>0</v>
      </c>
      <c r="AD118" s="189">
        <f>'Investment Scenario'!AD119</f>
        <v>0</v>
      </c>
      <c r="AE118" s="189">
        <f>'Investment Scenario'!AE119</f>
        <v>0</v>
      </c>
      <c r="AF118" s="189">
        <f>'Investment Scenario'!AF119</f>
        <v>0</v>
      </c>
      <c r="AG118" s="189">
        <f>'Investment Scenario'!AG119</f>
        <v>0</v>
      </c>
      <c r="AH118" s="189">
        <f>'Investment Scenario'!AH119</f>
        <v>0</v>
      </c>
      <c r="AI118" s="189">
        <f>'Investment Scenario'!AI119</f>
        <v>0</v>
      </c>
      <c r="AJ118" s="189">
        <f>'Investment Scenario'!AJ119</f>
        <v>0</v>
      </c>
      <c r="AK118" s="189">
        <f>'Investment Scenario'!AK119</f>
        <v>0</v>
      </c>
      <c r="AL118" s="189">
        <f>'Investment Scenario'!AL119</f>
        <v>0</v>
      </c>
      <c r="AM118" s="189">
        <f>'Investment Scenario'!AM119</f>
        <v>0</v>
      </c>
      <c r="AN118" s="189">
        <f>'Investment Scenario'!AN119</f>
        <v>0</v>
      </c>
      <c r="AO118" s="189">
        <f>'Investment Scenario'!AO119</f>
        <v>0</v>
      </c>
      <c r="AP118" s="189">
        <f>'Investment Scenario'!AP119</f>
        <v>0</v>
      </c>
      <c r="AQ118" s="189">
        <f>'Investment Scenario'!AQ119</f>
        <v>0</v>
      </c>
      <c r="AR118" s="166"/>
    </row>
    <row r="119" spans="1:44" s="41" customFormat="1" x14ac:dyDescent="0.25">
      <c r="A119" s="179" t="s">
        <v>162</v>
      </c>
      <c r="B119" s="196">
        <f>'Investment Scenario'!B120</f>
        <v>0</v>
      </c>
      <c r="C119" s="167"/>
      <c r="D119" s="167"/>
      <c r="E119" s="189">
        <f>'Investment Scenario'!E120</f>
        <v>0</v>
      </c>
      <c r="F119" s="189">
        <f>'Investment Scenario'!F120</f>
        <v>0</v>
      </c>
      <c r="G119" s="189">
        <f>'Investment Scenario'!G120</f>
        <v>0</v>
      </c>
      <c r="H119" s="189">
        <f>'Investment Scenario'!H120</f>
        <v>0</v>
      </c>
      <c r="I119" s="189">
        <f>'Investment Scenario'!I120</f>
        <v>0</v>
      </c>
      <c r="J119" s="189">
        <f>'Investment Scenario'!J120</f>
        <v>0</v>
      </c>
      <c r="K119" s="189">
        <f>'Investment Scenario'!K120</f>
        <v>0</v>
      </c>
      <c r="L119" s="189">
        <f>'Investment Scenario'!L120</f>
        <v>0</v>
      </c>
      <c r="M119" s="189">
        <f>'Investment Scenario'!M120</f>
        <v>0</v>
      </c>
      <c r="N119" s="189">
        <f>'Investment Scenario'!N120</f>
        <v>0</v>
      </c>
      <c r="O119" s="189">
        <f>'Investment Scenario'!O120</f>
        <v>0</v>
      </c>
      <c r="P119" s="189">
        <f>'Investment Scenario'!P120</f>
        <v>0</v>
      </c>
      <c r="Q119" s="189">
        <f>'Investment Scenario'!Q120</f>
        <v>0</v>
      </c>
      <c r="R119" s="189">
        <f>'Investment Scenario'!R120</f>
        <v>0</v>
      </c>
      <c r="S119" s="189">
        <f>'Investment Scenario'!S120</f>
        <v>0</v>
      </c>
      <c r="T119" s="189">
        <f>'Investment Scenario'!T120</f>
        <v>0</v>
      </c>
      <c r="U119" s="189">
        <f>'Investment Scenario'!U120</f>
        <v>0</v>
      </c>
      <c r="V119" s="189">
        <f>'Investment Scenario'!V120</f>
        <v>0</v>
      </c>
      <c r="W119" s="189">
        <f>'Investment Scenario'!W120</f>
        <v>0</v>
      </c>
      <c r="X119" s="189">
        <f>'Investment Scenario'!X120</f>
        <v>0</v>
      </c>
      <c r="Y119" s="189">
        <f>'Investment Scenario'!Y120</f>
        <v>0</v>
      </c>
      <c r="Z119" s="189">
        <f>'Investment Scenario'!Z120</f>
        <v>0</v>
      </c>
      <c r="AA119" s="189">
        <f>'Investment Scenario'!AA120</f>
        <v>0</v>
      </c>
      <c r="AB119" s="189">
        <f>'Investment Scenario'!AB120</f>
        <v>0</v>
      </c>
      <c r="AC119" s="189">
        <f>'Investment Scenario'!AC120</f>
        <v>0</v>
      </c>
      <c r="AD119" s="189">
        <f>'Investment Scenario'!AD120</f>
        <v>0</v>
      </c>
      <c r="AE119" s="189">
        <f>'Investment Scenario'!AE120</f>
        <v>0</v>
      </c>
      <c r="AF119" s="189">
        <f>'Investment Scenario'!AF120</f>
        <v>0</v>
      </c>
      <c r="AG119" s="189">
        <f>'Investment Scenario'!AG120</f>
        <v>0</v>
      </c>
      <c r="AH119" s="189">
        <f>'Investment Scenario'!AH120</f>
        <v>0</v>
      </c>
      <c r="AI119" s="189">
        <f>'Investment Scenario'!AI120</f>
        <v>0</v>
      </c>
      <c r="AJ119" s="189">
        <f>'Investment Scenario'!AJ120</f>
        <v>0</v>
      </c>
      <c r="AK119" s="189">
        <f>'Investment Scenario'!AK120</f>
        <v>0</v>
      </c>
      <c r="AL119" s="189">
        <f>'Investment Scenario'!AL120</f>
        <v>0</v>
      </c>
      <c r="AM119" s="189">
        <f>'Investment Scenario'!AM120</f>
        <v>0</v>
      </c>
      <c r="AN119" s="189">
        <f>'Investment Scenario'!AN120</f>
        <v>0</v>
      </c>
      <c r="AO119" s="189">
        <f>'Investment Scenario'!AO120</f>
        <v>0</v>
      </c>
      <c r="AP119" s="189">
        <f>'Investment Scenario'!AP120</f>
        <v>0</v>
      </c>
      <c r="AQ119" s="189">
        <f>'Investment Scenario'!AQ120</f>
        <v>0</v>
      </c>
      <c r="AR119" s="166"/>
    </row>
    <row r="120" spans="1:44" s="41" customFormat="1" x14ac:dyDescent="0.25">
      <c r="A120" s="179" t="s">
        <v>163</v>
      </c>
      <c r="B120" s="196">
        <f>'Investment Scenario'!B121</f>
        <v>0</v>
      </c>
      <c r="C120" s="167"/>
      <c r="D120" s="167"/>
      <c r="E120" s="189">
        <f>'Investment Scenario'!E121</f>
        <v>0</v>
      </c>
      <c r="F120" s="189">
        <f>'Investment Scenario'!F121</f>
        <v>0</v>
      </c>
      <c r="G120" s="189">
        <f>'Investment Scenario'!G121</f>
        <v>0</v>
      </c>
      <c r="H120" s="189">
        <f>'Investment Scenario'!H121</f>
        <v>0</v>
      </c>
      <c r="I120" s="189">
        <f>'Investment Scenario'!I121</f>
        <v>0</v>
      </c>
      <c r="J120" s="189">
        <f>'Investment Scenario'!J121</f>
        <v>0</v>
      </c>
      <c r="K120" s="189">
        <f>'Investment Scenario'!K121</f>
        <v>0</v>
      </c>
      <c r="L120" s="189">
        <f>'Investment Scenario'!L121</f>
        <v>0</v>
      </c>
      <c r="M120" s="189">
        <f>'Investment Scenario'!M121</f>
        <v>0</v>
      </c>
      <c r="N120" s="189">
        <f>'Investment Scenario'!N121</f>
        <v>0</v>
      </c>
      <c r="O120" s="189">
        <f>'Investment Scenario'!O121</f>
        <v>0</v>
      </c>
      <c r="P120" s="189">
        <f>'Investment Scenario'!P121</f>
        <v>0</v>
      </c>
      <c r="Q120" s="189">
        <f>'Investment Scenario'!Q121</f>
        <v>0</v>
      </c>
      <c r="R120" s="189">
        <f>'Investment Scenario'!R121</f>
        <v>0</v>
      </c>
      <c r="S120" s="189">
        <f>'Investment Scenario'!S121</f>
        <v>0</v>
      </c>
      <c r="T120" s="189">
        <f>'Investment Scenario'!T121</f>
        <v>0</v>
      </c>
      <c r="U120" s="189">
        <f>'Investment Scenario'!U121</f>
        <v>0</v>
      </c>
      <c r="V120" s="189">
        <f>'Investment Scenario'!V121</f>
        <v>0</v>
      </c>
      <c r="W120" s="189">
        <f>'Investment Scenario'!W121</f>
        <v>0</v>
      </c>
      <c r="X120" s="189">
        <f>'Investment Scenario'!X121</f>
        <v>0</v>
      </c>
      <c r="Y120" s="189">
        <f>'Investment Scenario'!Y121</f>
        <v>0</v>
      </c>
      <c r="Z120" s="189">
        <f>'Investment Scenario'!Z121</f>
        <v>0</v>
      </c>
      <c r="AA120" s="189">
        <f>'Investment Scenario'!AA121</f>
        <v>0</v>
      </c>
      <c r="AB120" s="189">
        <f>'Investment Scenario'!AB121</f>
        <v>0</v>
      </c>
      <c r="AC120" s="189">
        <f>'Investment Scenario'!AC121</f>
        <v>0</v>
      </c>
      <c r="AD120" s="189">
        <f>'Investment Scenario'!AD121</f>
        <v>0</v>
      </c>
      <c r="AE120" s="189">
        <f>'Investment Scenario'!AE121</f>
        <v>0</v>
      </c>
      <c r="AF120" s="189">
        <f>'Investment Scenario'!AF121</f>
        <v>0</v>
      </c>
      <c r="AG120" s="189">
        <f>'Investment Scenario'!AG121</f>
        <v>0</v>
      </c>
      <c r="AH120" s="189">
        <f>'Investment Scenario'!AH121</f>
        <v>0</v>
      </c>
      <c r="AI120" s="189">
        <f>'Investment Scenario'!AI121</f>
        <v>0</v>
      </c>
      <c r="AJ120" s="189">
        <f>'Investment Scenario'!AJ121</f>
        <v>0</v>
      </c>
      <c r="AK120" s="189">
        <f>'Investment Scenario'!AK121</f>
        <v>0</v>
      </c>
      <c r="AL120" s="189">
        <f>'Investment Scenario'!AL121</f>
        <v>0</v>
      </c>
      <c r="AM120" s="189">
        <f>'Investment Scenario'!AM121</f>
        <v>0</v>
      </c>
      <c r="AN120" s="189">
        <f>'Investment Scenario'!AN121</f>
        <v>0</v>
      </c>
      <c r="AO120" s="189">
        <f>'Investment Scenario'!AO121</f>
        <v>0</v>
      </c>
      <c r="AP120" s="189">
        <f>'Investment Scenario'!AP121</f>
        <v>0</v>
      </c>
      <c r="AQ120" s="189">
        <f>'Investment Scenario'!AQ121</f>
        <v>0</v>
      </c>
      <c r="AR120" s="166"/>
    </row>
    <row r="121" spans="1:44" s="41" customFormat="1" x14ac:dyDescent="0.25">
      <c r="A121" s="179" t="s">
        <v>164</v>
      </c>
      <c r="B121" s="196">
        <f>'Investment Scenario'!B122</f>
        <v>0</v>
      </c>
      <c r="C121" s="167"/>
      <c r="D121" s="167"/>
      <c r="E121" s="189">
        <f>'Investment Scenario'!E122</f>
        <v>0</v>
      </c>
      <c r="F121" s="189">
        <f>'Investment Scenario'!F122</f>
        <v>0</v>
      </c>
      <c r="G121" s="189">
        <f>'Investment Scenario'!G122</f>
        <v>0</v>
      </c>
      <c r="H121" s="189">
        <f>'Investment Scenario'!H122</f>
        <v>0</v>
      </c>
      <c r="I121" s="189">
        <f>'Investment Scenario'!I122</f>
        <v>0</v>
      </c>
      <c r="J121" s="189">
        <f>'Investment Scenario'!J122</f>
        <v>0</v>
      </c>
      <c r="K121" s="189">
        <f>'Investment Scenario'!K122</f>
        <v>0</v>
      </c>
      <c r="L121" s="189">
        <f>'Investment Scenario'!L122</f>
        <v>0</v>
      </c>
      <c r="M121" s="189">
        <f>'Investment Scenario'!M122</f>
        <v>0</v>
      </c>
      <c r="N121" s="189">
        <f>'Investment Scenario'!N122</f>
        <v>0</v>
      </c>
      <c r="O121" s="189">
        <f>'Investment Scenario'!O122</f>
        <v>0</v>
      </c>
      <c r="P121" s="189">
        <f>'Investment Scenario'!P122</f>
        <v>0</v>
      </c>
      <c r="Q121" s="189">
        <f>'Investment Scenario'!Q122</f>
        <v>0</v>
      </c>
      <c r="R121" s="189">
        <f>'Investment Scenario'!R122</f>
        <v>0</v>
      </c>
      <c r="S121" s="189">
        <f>'Investment Scenario'!S122</f>
        <v>0</v>
      </c>
      <c r="T121" s="189">
        <f>'Investment Scenario'!T122</f>
        <v>0</v>
      </c>
      <c r="U121" s="189">
        <f>'Investment Scenario'!U122</f>
        <v>0</v>
      </c>
      <c r="V121" s="189">
        <f>'Investment Scenario'!V122</f>
        <v>0</v>
      </c>
      <c r="W121" s="189">
        <f>'Investment Scenario'!W122</f>
        <v>0</v>
      </c>
      <c r="X121" s="189">
        <f>'Investment Scenario'!X122</f>
        <v>0</v>
      </c>
      <c r="Y121" s="189">
        <f>'Investment Scenario'!Y122</f>
        <v>0</v>
      </c>
      <c r="Z121" s="189">
        <f>'Investment Scenario'!Z122</f>
        <v>0</v>
      </c>
      <c r="AA121" s="189">
        <f>'Investment Scenario'!AA122</f>
        <v>0</v>
      </c>
      <c r="AB121" s="189">
        <f>'Investment Scenario'!AB122</f>
        <v>0</v>
      </c>
      <c r="AC121" s="189">
        <f>'Investment Scenario'!AC122</f>
        <v>0</v>
      </c>
      <c r="AD121" s="189">
        <f>'Investment Scenario'!AD122</f>
        <v>0</v>
      </c>
      <c r="AE121" s="189">
        <f>'Investment Scenario'!AE122</f>
        <v>0</v>
      </c>
      <c r="AF121" s="189">
        <f>'Investment Scenario'!AF122</f>
        <v>0</v>
      </c>
      <c r="AG121" s="189">
        <f>'Investment Scenario'!AG122</f>
        <v>0</v>
      </c>
      <c r="AH121" s="189">
        <f>'Investment Scenario'!AH122</f>
        <v>0</v>
      </c>
      <c r="AI121" s="189">
        <f>'Investment Scenario'!AI122</f>
        <v>0</v>
      </c>
      <c r="AJ121" s="189">
        <f>'Investment Scenario'!AJ122</f>
        <v>0</v>
      </c>
      <c r="AK121" s="189">
        <f>'Investment Scenario'!AK122</f>
        <v>0</v>
      </c>
      <c r="AL121" s="189">
        <f>'Investment Scenario'!AL122</f>
        <v>0</v>
      </c>
      <c r="AM121" s="189">
        <f>'Investment Scenario'!AM122</f>
        <v>0</v>
      </c>
      <c r="AN121" s="189">
        <f>'Investment Scenario'!AN122</f>
        <v>0</v>
      </c>
      <c r="AO121" s="189">
        <f>'Investment Scenario'!AO122</f>
        <v>0</v>
      </c>
      <c r="AP121" s="189">
        <f>'Investment Scenario'!AP122</f>
        <v>0</v>
      </c>
      <c r="AQ121" s="189">
        <f>'Investment Scenario'!AQ122</f>
        <v>0</v>
      </c>
      <c r="AR121" s="166"/>
    </row>
    <row r="122" spans="1:44" s="1" customFormat="1" x14ac:dyDescent="0.25">
      <c r="A122" s="165" t="s">
        <v>153</v>
      </c>
      <c r="B122" s="199" t="str">
        <f>IF(SUM(E122:AQ122)=SUM(E110:AQ121),"součet v pořádku / sum is OK","součet ostatní tržby nesedí")</f>
        <v>součet v pořádku / sum is OK</v>
      </c>
      <c r="C122" s="183"/>
      <c r="D122" s="183"/>
      <c r="E122" s="189">
        <f>'Investment Scenario'!E123</f>
        <v>0</v>
      </c>
      <c r="F122" s="189">
        <f>'Investment Scenario'!F123</f>
        <v>0</v>
      </c>
      <c r="G122" s="189">
        <f>'Investment Scenario'!G123</f>
        <v>0</v>
      </c>
      <c r="H122" s="189">
        <f>'Investment Scenario'!H123</f>
        <v>0</v>
      </c>
      <c r="I122" s="189">
        <f>'Investment Scenario'!I123</f>
        <v>0</v>
      </c>
      <c r="J122" s="189">
        <f>'Investment Scenario'!J123</f>
        <v>0</v>
      </c>
      <c r="K122" s="189">
        <f>'Investment Scenario'!K123</f>
        <v>0</v>
      </c>
      <c r="L122" s="189">
        <f>'Investment Scenario'!L123</f>
        <v>0</v>
      </c>
      <c r="M122" s="189">
        <f>'Investment Scenario'!M123</f>
        <v>0</v>
      </c>
      <c r="N122" s="189">
        <f>'Investment Scenario'!N123</f>
        <v>0</v>
      </c>
      <c r="O122" s="189">
        <f>'Investment Scenario'!O123</f>
        <v>0</v>
      </c>
      <c r="P122" s="189">
        <f>'Investment Scenario'!P123</f>
        <v>0</v>
      </c>
      <c r="Q122" s="189">
        <f>'Investment Scenario'!Q123</f>
        <v>0</v>
      </c>
      <c r="R122" s="189">
        <f>'Investment Scenario'!R123</f>
        <v>0</v>
      </c>
      <c r="S122" s="189">
        <f>'Investment Scenario'!S123</f>
        <v>0</v>
      </c>
      <c r="T122" s="189">
        <f>'Investment Scenario'!T123</f>
        <v>0</v>
      </c>
      <c r="U122" s="189">
        <f>'Investment Scenario'!U123</f>
        <v>0</v>
      </c>
      <c r="V122" s="189">
        <f>'Investment Scenario'!V123</f>
        <v>0</v>
      </c>
      <c r="W122" s="189">
        <f>'Investment Scenario'!W123</f>
        <v>0</v>
      </c>
      <c r="X122" s="189">
        <f>'Investment Scenario'!X123</f>
        <v>0</v>
      </c>
      <c r="Y122" s="189">
        <f>'Investment Scenario'!Y123</f>
        <v>0</v>
      </c>
      <c r="Z122" s="189">
        <f>'Investment Scenario'!Z123</f>
        <v>0</v>
      </c>
      <c r="AA122" s="189">
        <f>'Investment Scenario'!AA123</f>
        <v>0</v>
      </c>
      <c r="AB122" s="189">
        <f>'Investment Scenario'!AB123</f>
        <v>0</v>
      </c>
      <c r="AC122" s="189">
        <f>'Investment Scenario'!AC123</f>
        <v>0</v>
      </c>
      <c r="AD122" s="189">
        <f>'Investment Scenario'!AD123</f>
        <v>0</v>
      </c>
      <c r="AE122" s="189">
        <f>'Investment Scenario'!AE123</f>
        <v>0</v>
      </c>
      <c r="AF122" s="189">
        <f>'Investment Scenario'!AF123</f>
        <v>0</v>
      </c>
      <c r="AG122" s="189">
        <f>'Investment Scenario'!AG123</f>
        <v>0</v>
      </c>
      <c r="AH122" s="189">
        <f>'Investment Scenario'!AH123</f>
        <v>0</v>
      </c>
      <c r="AI122" s="189">
        <f>'Investment Scenario'!AI123</f>
        <v>0</v>
      </c>
      <c r="AJ122" s="189">
        <f>'Investment Scenario'!AJ123</f>
        <v>0</v>
      </c>
      <c r="AK122" s="189">
        <f>'Investment Scenario'!AK123</f>
        <v>0</v>
      </c>
      <c r="AL122" s="189">
        <f>'Investment Scenario'!AL123</f>
        <v>0</v>
      </c>
      <c r="AM122" s="189">
        <f>'Investment Scenario'!AM123</f>
        <v>0</v>
      </c>
      <c r="AN122" s="189">
        <f>'Investment Scenario'!AN123</f>
        <v>0</v>
      </c>
      <c r="AO122" s="189">
        <f>'Investment Scenario'!AO123</f>
        <v>0</v>
      </c>
      <c r="AP122" s="189">
        <f>'Investment Scenario'!AP123</f>
        <v>0</v>
      </c>
      <c r="AQ122" s="189">
        <f>'Investment Scenario'!AQ123</f>
        <v>0</v>
      </c>
      <c r="AR122" s="185"/>
    </row>
    <row r="123" spans="1:44" x14ac:dyDescent="0.25">
      <c r="A123" s="166"/>
      <c r="B123" s="166"/>
      <c r="C123" s="167"/>
      <c r="D123" s="167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  <c r="R123" s="166"/>
      <c r="S123" s="166"/>
      <c r="T123" s="166"/>
      <c r="U123" s="166"/>
      <c r="V123" s="166"/>
      <c r="W123" s="166"/>
      <c r="X123" s="166"/>
      <c r="Y123" s="166"/>
      <c r="Z123" s="166"/>
      <c r="AA123" s="166"/>
      <c r="AB123" s="166"/>
      <c r="AC123" s="166"/>
      <c r="AD123" s="166"/>
      <c r="AE123" s="166"/>
      <c r="AF123" s="166"/>
      <c r="AG123" s="166"/>
      <c r="AH123" s="166"/>
      <c r="AI123" s="166"/>
      <c r="AJ123" s="166"/>
      <c r="AK123" s="166"/>
      <c r="AL123" s="166"/>
      <c r="AM123" s="166"/>
      <c r="AN123" s="166"/>
      <c r="AO123" s="166"/>
      <c r="AP123" s="166"/>
      <c r="AQ123" s="166"/>
      <c r="AR123" s="166"/>
    </row>
    <row r="125" spans="1:44" x14ac:dyDescent="0.25"/>
    <row r="126" spans="1:44" x14ac:dyDescent="0.25"/>
    <row r="127" spans="1:44" x14ac:dyDescent="0.25"/>
    <row r="128" spans="1:44" x14ac:dyDescent="0.25"/>
    <row r="132" spans="1:1" hidden="1" x14ac:dyDescent="0.25">
      <c r="A132" s="46"/>
    </row>
    <row r="133" spans="1:1" hidden="1" x14ac:dyDescent="0.25">
      <c r="A133" s="46"/>
    </row>
    <row r="134" spans="1:1" hidden="1" x14ac:dyDescent="0.25">
      <c r="A134" s="46"/>
    </row>
    <row r="135" spans="1:1" x14ac:dyDescent="0.25"/>
    <row r="136" spans="1:1" x14ac:dyDescent="0.25"/>
    <row r="137" spans="1:1" x14ac:dyDescent="0.25"/>
    <row r="138" spans="1:1" x14ac:dyDescent="0.25"/>
    <row r="139" spans="1:1" x14ac:dyDescent="0.25"/>
    <row r="140" spans="1:1" x14ac:dyDescent="0.25"/>
  </sheetData>
  <sheetProtection password="CE22" sheet="1" insertRows="0"/>
  <mergeCells count="7">
    <mergeCell ref="AR30:AR35"/>
    <mergeCell ref="A1:A3"/>
    <mergeCell ref="D1:I1"/>
    <mergeCell ref="D2:I2"/>
    <mergeCell ref="D3:I3"/>
    <mergeCell ref="D4:I4"/>
    <mergeCell ref="A4:A5"/>
  </mergeCells>
  <conditionalFormatting sqref="E14:AQ14 E49:F49 E47:AQ48 E52:F52 E50:AQ51 E55:F55 E53:AQ54 E58:F58 E56:AQ57 E61:F61 E59:AQ60 E64:F64 E62:AQ63 E67:F67 E65:AQ66 E73:F73 E68:AQ72 E76:F76 E74:AQ75 E79:F79 E77:AQ78 E82:F82 E80:AQ81 E83:AQ84 E86:AQ87 E105:AQ105 E110:AQ122">
    <cfRule type="expression" dxfId="18" priority="50">
      <formula>E$13=0</formula>
    </cfRule>
  </conditionalFormatting>
  <conditionalFormatting sqref="E33:AQ33">
    <cfRule type="expression" dxfId="17" priority="51">
      <formula>$B$32=0</formula>
    </cfRule>
  </conditionalFormatting>
  <conditionalFormatting sqref="E42:AQ43">
    <cfRule type="expression" dxfId="16" priority="49">
      <formula>E$12=1</formula>
    </cfRule>
  </conditionalFormatting>
  <conditionalFormatting sqref="E107:AQ107">
    <cfRule type="expression" dxfId="15" priority="47">
      <formula>E$13=0</formula>
    </cfRule>
  </conditionalFormatting>
  <conditionalFormatting sqref="G49:AQ49">
    <cfRule type="expression" dxfId="14" priority="44">
      <formula>G$13=0</formula>
    </cfRule>
  </conditionalFormatting>
  <conditionalFormatting sqref="G52:AQ52">
    <cfRule type="expression" dxfId="13" priority="43">
      <formula>G$13=0</formula>
    </cfRule>
  </conditionalFormatting>
  <conditionalFormatting sqref="G55:AQ55">
    <cfRule type="expression" dxfId="12" priority="42">
      <formula>G$13=0</formula>
    </cfRule>
  </conditionalFormatting>
  <conditionalFormatting sqref="G58:AQ58">
    <cfRule type="expression" dxfId="11" priority="41">
      <formula>G$13=0</formula>
    </cfRule>
  </conditionalFormatting>
  <conditionalFormatting sqref="G79:AQ79">
    <cfRule type="expression" dxfId="10" priority="40">
      <formula>G$13=0</formula>
    </cfRule>
  </conditionalFormatting>
  <conditionalFormatting sqref="G82:AQ82">
    <cfRule type="expression" dxfId="9" priority="39">
      <formula>G$13=0</formula>
    </cfRule>
  </conditionalFormatting>
  <conditionalFormatting sqref="E90:AQ102">
    <cfRule type="expression" dxfId="8" priority="38">
      <formula>E$13=0</formula>
    </cfRule>
  </conditionalFormatting>
  <conditionalFormatting sqref="G61:AQ61">
    <cfRule type="expression" dxfId="7" priority="36">
      <formula>G$13=0</formula>
    </cfRule>
  </conditionalFormatting>
  <conditionalFormatting sqref="G64:AQ64">
    <cfRule type="expression" dxfId="6" priority="34">
      <formula>G$13=0</formula>
    </cfRule>
  </conditionalFormatting>
  <conditionalFormatting sqref="G67:AQ67">
    <cfRule type="expression" dxfId="5" priority="32">
      <formula>G$13=0</formula>
    </cfRule>
  </conditionalFormatting>
  <conditionalFormatting sqref="G73:AQ73">
    <cfRule type="expression" dxfId="4" priority="30">
      <formula>G$13=0</formula>
    </cfRule>
  </conditionalFormatting>
  <conditionalFormatting sqref="G76:AQ76">
    <cfRule type="expression" dxfId="3" priority="28">
      <formula>G$13=0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26"/>
  <sheetViews>
    <sheetView showGridLines="0" zoomScale="80" zoomScaleNormal="80" workbookViewId="0">
      <pane ySplit="1" topLeftCell="A2" activePane="bottomLeft" state="frozen"/>
      <selection activeCell="K32" sqref="K32"/>
      <selection pane="bottomLeft" activeCell="D61" sqref="D61"/>
    </sheetView>
  </sheetViews>
  <sheetFormatPr defaultColWidth="0" defaultRowHeight="15" x14ac:dyDescent="0.25"/>
  <cols>
    <col min="1" max="1" width="3" style="124" customWidth="1"/>
    <col min="2" max="2" width="57.140625" style="124" customWidth="1"/>
    <col min="3" max="3" width="10.7109375" style="124" bestFit="1" customWidth="1"/>
    <col min="4" max="4" width="18.5703125" style="124" customWidth="1"/>
    <col min="5" max="5" width="3.28515625" style="124" customWidth="1"/>
    <col min="6" max="25" width="10.42578125" style="124" customWidth="1"/>
    <col min="26" max="44" width="9.140625" style="124" customWidth="1"/>
    <col min="45" max="45" width="3.42578125" style="124" customWidth="1"/>
    <col min="46" max="16384" width="9.140625" style="124" hidden="1"/>
  </cols>
  <sheetData>
    <row r="1" spans="1:45" s="3" customFormat="1" x14ac:dyDescent="0.25">
      <c r="B1" s="55" t="s">
        <v>176</v>
      </c>
      <c r="C1" s="56"/>
      <c r="D1" s="56"/>
      <c r="E1" s="57"/>
      <c r="F1" s="58">
        <f>'Investment Scenario'!E12</f>
        <v>0</v>
      </c>
      <c r="G1" s="58">
        <f>'Investment Scenario'!F12</f>
        <v>1</v>
      </c>
      <c r="H1" s="58">
        <f>'Investment Scenario'!G12</f>
        <v>2</v>
      </c>
      <c r="I1" s="58">
        <f>'Investment Scenario'!H12</f>
        <v>3</v>
      </c>
      <c r="J1" s="58">
        <f>'Investment Scenario'!I12</f>
        <v>4</v>
      </c>
      <c r="K1" s="58">
        <f>'Investment Scenario'!J12</f>
        <v>5</v>
      </c>
      <c r="L1" s="58">
        <f>'Investment Scenario'!K12</f>
        <v>6</v>
      </c>
      <c r="M1" s="58">
        <f>'Investment Scenario'!L12</f>
        <v>7</v>
      </c>
      <c r="N1" s="58">
        <f>'Investment Scenario'!M12</f>
        <v>8</v>
      </c>
      <c r="O1" s="58">
        <f>'Investment Scenario'!N12</f>
        <v>9</v>
      </c>
      <c r="P1" s="58">
        <f>'Investment Scenario'!O12</f>
        <v>10</v>
      </c>
      <c r="Q1" s="58">
        <f>'Investment Scenario'!P12</f>
        <v>11</v>
      </c>
      <c r="R1" s="58">
        <f>'Investment Scenario'!Q12</f>
        <v>12</v>
      </c>
      <c r="S1" s="58">
        <f>'Investment Scenario'!R12</f>
        <v>13</v>
      </c>
      <c r="T1" s="58">
        <f>'Investment Scenario'!S12</f>
        <v>14</v>
      </c>
      <c r="U1" s="58">
        <f>'Investment Scenario'!T12</f>
        <v>15</v>
      </c>
      <c r="V1" s="58">
        <f>'Investment Scenario'!U12</f>
        <v>16</v>
      </c>
      <c r="W1" s="58">
        <f>'Investment Scenario'!V12</f>
        <v>17</v>
      </c>
      <c r="X1" s="58">
        <f>'Investment Scenario'!W12</f>
        <v>18</v>
      </c>
      <c r="Y1" s="58">
        <f>'Investment Scenario'!X12</f>
        <v>19</v>
      </c>
      <c r="Z1" s="58">
        <f>'Investment Scenario'!Y12</f>
        <v>20</v>
      </c>
      <c r="AA1" s="58">
        <f>'Investment Scenario'!Z12</f>
        <v>21</v>
      </c>
      <c r="AB1" s="58">
        <f>'Investment Scenario'!AA12</f>
        <v>22</v>
      </c>
      <c r="AC1" s="58">
        <f>'Investment Scenario'!AB12</f>
        <v>23</v>
      </c>
      <c r="AD1" s="58">
        <f>'Investment Scenario'!AC12</f>
        <v>24</v>
      </c>
      <c r="AE1" s="58">
        <f>'Investment Scenario'!AD12</f>
        <v>25</v>
      </c>
      <c r="AF1" s="58">
        <f>'Investment Scenario'!AE12</f>
        <v>26</v>
      </c>
      <c r="AG1" s="58">
        <f>'Investment Scenario'!AF12</f>
        <v>27</v>
      </c>
      <c r="AH1" s="58">
        <f>'Investment Scenario'!AG12</f>
        <v>28</v>
      </c>
      <c r="AI1" s="58">
        <f>'Investment Scenario'!AH12</f>
        <v>29</v>
      </c>
      <c r="AJ1" s="58">
        <f>'Investment Scenario'!AI12</f>
        <v>30</v>
      </c>
      <c r="AK1" s="58">
        <f>'Investment Scenario'!AJ12</f>
        <v>31</v>
      </c>
      <c r="AL1" s="58">
        <f>'Investment Scenario'!AK12</f>
        <v>32</v>
      </c>
      <c r="AM1" s="58">
        <f>'Investment Scenario'!AL12</f>
        <v>33</v>
      </c>
      <c r="AN1" s="58">
        <f>'Investment Scenario'!AM12</f>
        <v>34</v>
      </c>
      <c r="AO1" s="58">
        <f>'Investment Scenario'!AN12</f>
        <v>35</v>
      </c>
      <c r="AP1" s="58">
        <f>'Investment Scenario'!AO12</f>
        <v>36</v>
      </c>
      <c r="AQ1" s="58">
        <f>'Investment Scenario'!AP12</f>
        <v>37</v>
      </c>
      <c r="AR1" s="58">
        <f>'Investment Scenario'!AQ12</f>
        <v>38</v>
      </c>
    </row>
    <row r="2" spans="1:45" s="3" customFormat="1" x14ac:dyDescent="0.25">
      <c r="B2" s="59"/>
      <c r="C2" s="60"/>
      <c r="D2" s="60"/>
      <c r="E2" s="1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</row>
    <row r="3" spans="1:45" s="3" customFormat="1" x14ac:dyDescent="0.25">
      <c r="A3" s="60"/>
      <c r="B3" s="62" t="s">
        <v>6</v>
      </c>
      <c r="C3" s="63" t="s">
        <v>7</v>
      </c>
      <c r="D3" s="64"/>
      <c r="E3" s="65"/>
      <c r="F3" s="5"/>
      <c r="G3" s="5">
        <f>'Investment Scenario'!F14</f>
        <v>0</v>
      </c>
      <c r="H3" s="5">
        <f>'Investment Scenario'!G14</f>
        <v>0</v>
      </c>
      <c r="I3" s="5">
        <f>'Investment Scenario'!H14</f>
        <v>0</v>
      </c>
      <c r="J3" s="5">
        <f>'Investment Scenario'!I14</f>
        <v>0</v>
      </c>
      <c r="K3" s="5">
        <f>'Investment Scenario'!J14</f>
        <v>0</v>
      </c>
      <c r="L3" s="5">
        <f>'Investment Scenario'!K14</f>
        <v>0</v>
      </c>
      <c r="M3" s="5">
        <f>'Investment Scenario'!L14</f>
        <v>0</v>
      </c>
      <c r="N3" s="5">
        <f>'Investment Scenario'!M14</f>
        <v>0</v>
      </c>
      <c r="O3" s="5">
        <f>'Investment Scenario'!N14</f>
        <v>0</v>
      </c>
      <c r="P3" s="5">
        <f>'Investment Scenario'!O14</f>
        <v>0</v>
      </c>
      <c r="Q3" s="5">
        <f>'Investment Scenario'!P14</f>
        <v>0</v>
      </c>
      <c r="R3" s="5">
        <f>'Investment Scenario'!Q14</f>
        <v>0</v>
      </c>
      <c r="S3" s="5">
        <f>'Investment Scenario'!R14</f>
        <v>0</v>
      </c>
      <c r="T3" s="5">
        <f>'Investment Scenario'!S14</f>
        <v>0</v>
      </c>
      <c r="U3" s="5">
        <f>'Investment Scenario'!T14</f>
        <v>0</v>
      </c>
      <c r="V3" s="5">
        <f>'Investment Scenario'!U14</f>
        <v>0</v>
      </c>
      <c r="W3" s="5">
        <f>'Investment Scenario'!V14</f>
        <v>0</v>
      </c>
      <c r="X3" s="5">
        <f>'Investment Scenario'!W14</f>
        <v>0</v>
      </c>
      <c r="Y3" s="5">
        <f>'Investment Scenario'!X14</f>
        <v>0</v>
      </c>
      <c r="Z3" s="5">
        <f>'Investment Scenario'!Y14</f>
        <v>0</v>
      </c>
      <c r="AA3" s="5">
        <f>'Investment Scenario'!Z14</f>
        <v>0</v>
      </c>
      <c r="AB3" s="5">
        <f>'Investment Scenario'!AA14</f>
        <v>0</v>
      </c>
      <c r="AC3" s="5">
        <f>'Investment Scenario'!AB14</f>
        <v>0</v>
      </c>
      <c r="AD3" s="5">
        <f>'Investment Scenario'!AC14</f>
        <v>0</v>
      </c>
      <c r="AE3" s="5">
        <f>'Investment Scenario'!AD14</f>
        <v>0</v>
      </c>
      <c r="AF3" s="5">
        <f>'Investment Scenario'!AE14</f>
        <v>0</v>
      </c>
      <c r="AG3" s="5">
        <f>'Investment Scenario'!AF14</f>
        <v>0</v>
      </c>
      <c r="AH3" s="5">
        <f>'Investment Scenario'!AG14</f>
        <v>0</v>
      </c>
      <c r="AI3" s="5">
        <f>'Investment Scenario'!AH14</f>
        <v>0</v>
      </c>
      <c r="AJ3" s="5">
        <f>'Investment Scenario'!AI14</f>
        <v>0</v>
      </c>
      <c r="AK3" s="5">
        <f>'Investment Scenario'!AJ14</f>
        <v>0</v>
      </c>
      <c r="AL3" s="5">
        <f>'Investment Scenario'!AK14</f>
        <v>0</v>
      </c>
      <c r="AM3" s="5">
        <f>'Investment Scenario'!AL14</f>
        <v>0</v>
      </c>
      <c r="AN3" s="5">
        <f>'Investment Scenario'!AM14</f>
        <v>0</v>
      </c>
      <c r="AO3" s="5">
        <f>'Investment Scenario'!AN14</f>
        <v>0</v>
      </c>
      <c r="AP3" s="5">
        <f>'Investment Scenario'!AO14</f>
        <v>0</v>
      </c>
      <c r="AQ3" s="5">
        <f>'Investment Scenario'!AP14</f>
        <v>0</v>
      </c>
      <c r="AR3" s="5">
        <f>'Investment Scenario'!AQ14</f>
        <v>0</v>
      </c>
      <c r="AS3" s="41"/>
    </row>
    <row r="4" spans="1:45" s="10" customFormat="1" x14ac:dyDescent="0.25">
      <c r="A4" s="13"/>
      <c r="B4" s="13"/>
      <c r="C4" s="13"/>
      <c r="D4" s="13"/>
      <c r="E4" s="13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45" s="3" customFormat="1" x14ac:dyDescent="0.25">
      <c r="A5" s="60"/>
      <c r="B5" s="64" t="s">
        <v>8</v>
      </c>
      <c r="C5" s="63" t="s">
        <v>9</v>
      </c>
      <c r="D5" s="64"/>
      <c r="E5" s="65"/>
      <c r="F5" s="5" t="str">
        <f>IF(F$3&gt;0,F6*3.6,"")</f>
        <v/>
      </c>
      <c r="G5" s="5" t="str">
        <f t="shared" ref="G5:J5" si="0">IF(G$3&gt;0,G6*3.6,"")</f>
        <v/>
      </c>
      <c r="H5" s="5" t="str">
        <f t="shared" si="0"/>
        <v/>
      </c>
      <c r="I5" s="5" t="str">
        <f>IF(I$3&gt;0,I6*3.6,"")</f>
        <v/>
      </c>
      <c r="J5" s="5" t="str">
        <f t="shared" si="0"/>
        <v/>
      </c>
      <c r="K5" s="5" t="str">
        <f>IF(K$3&gt;0,K6*3.6,"")</f>
        <v/>
      </c>
      <c r="L5" s="5" t="str">
        <f t="shared" ref="L5:AR5" si="1">IF(L$3&gt;0,L6*3.6,"")</f>
        <v/>
      </c>
      <c r="M5" s="5" t="str">
        <f t="shared" si="1"/>
        <v/>
      </c>
      <c r="N5" s="5" t="str">
        <f t="shared" si="1"/>
        <v/>
      </c>
      <c r="O5" s="5" t="str">
        <f t="shared" si="1"/>
        <v/>
      </c>
      <c r="P5" s="5" t="str">
        <f t="shared" si="1"/>
        <v/>
      </c>
      <c r="Q5" s="5" t="str">
        <f t="shared" si="1"/>
        <v/>
      </c>
      <c r="R5" s="5" t="str">
        <f t="shared" si="1"/>
        <v/>
      </c>
      <c r="S5" s="5" t="str">
        <f t="shared" si="1"/>
        <v/>
      </c>
      <c r="T5" s="5" t="str">
        <f t="shared" si="1"/>
        <v/>
      </c>
      <c r="U5" s="5" t="str">
        <f t="shared" si="1"/>
        <v/>
      </c>
      <c r="V5" s="5" t="str">
        <f t="shared" si="1"/>
        <v/>
      </c>
      <c r="W5" s="5" t="str">
        <f t="shared" si="1"/>
        <v/>
      </c>
      <c r="X5" s="5" t="str">
        <f t="shared" si="1"/>
        <v/>
      </c>
      <c r="Y5" s="5" t="str">
        <f t="shared" si="1"/>
        <v/>
      </c>
      <c r="Z5" s="5" t="str">
        <f t="shared" si="1"/>
        <v/>
      </c>
      <c r="AA5" s="5" t="str">
        <f t="shared" si="1"/>
        <v/>
      </c>
      <c r="AB5" s="5" t="str">
        <f t="shared" si="1"/>
        <v/>
      </c>
      <c r="AC5" s="5" t="str">
        <f t="shared" si="1"/>
        <v/>
      </c>
      <c r="AD5" s="5" t="str">
        <f t="shared" si="1"/>
        <v/>
      </c>
      <c r="AE5" s="5" t="str">
        <f t="shared" si="1"/>
        <v/>
      </c>
      <c r="AF5" s="5" t="str">
        <f t="shared" si="1"/>
        <v/>
      </c>
      <c r="AG5" s="5" t="str">
        <f t="shared" si="1"/>
        <v/>
      </c>
      <c r="AH5" s="5" t="str">
        <f t="shared" si="1"/>
        <v/>
      </c>
      <c r="AI5" s="5" t="str">
        <f t="shared" si="1"/>
        <v/>
      </c>
      <c r="AJ5" s="5" t="str">
        <f t="shared" si="1"/>
        <v/>
      </c>
      <c r="AK5" s="5" t="str">
        <f t="shared" si="1"/>
        <v/>
      </c>
      <c r="AL5" s="5" t="str">
        <f t="shared" si="1"/>
        <v/>
      </c>
      <c r="AM5" s="5" t="str">
        <f t="shared" si="1"/>
        <v/>
      </c>
      <c r="AN5" s="5" t="str">
        <f t="shared" si="1"/>
        <v/>
      </c>
      <c r="AO5" s="5" t="str">
        <f t="shared" si="1"/>
        <v/>
      </c>
      <c r="AP5" s="5" t="str">
        <f t="shared" si="1"/>
        <v/>
      </c>
      <c r="AQ5" s="5" t="str">
        <f t="shared" si="1"/>
        <v/>
      </c>
      <c r="AR5" s="5" t="str">
        <f t="shared" si="1"/>
        <v/>
      </c>
      <c r="AS5" s="41"/>
    </row>
    <row r="6" spans="1:45" s="3" customFormat="1" x14ac:dyDescent="0.25">
      <c r="B6" s="3" t="s">
        <v>8</v>
      </c>
      <c r="C6" s="66" t="s">
        <v>10</v>
      </c>
      <c r="D6" s="67"/>
      <c r="E6" s="68"/>
      <c r="F6" s="4" t="str">
        <f>IF(F$3&gt;0,'Investment Scenario'!$B$28,"")</f>
        <v/>
      </c>
      <c r="G6" s="4" t="str">
        <f>IF(G$3&gt;0,'Investment Scenario'!$B$28,"")</f>
        <v/>
      </c>
      <c r="H6" s="4" t="str">
        <f>IF(H$3&gt;0,'Investment Scenario'!$B$28,"")</f>
        <v/>
      </c>
      <c r="I6" s="4" t="str">
        <f>IF(I$3&gt;0,'Investment Scenario'!$B$28,"")</f>
        <v/>
      </c>
      <c r="J6" s="4" t="str">
        <f>IF(J$3&gt;0,'Investment Scenario'!$B$28,"")</f>
        <v/>
      </c>
      <c r="K6" s="4" t="str">
        <f>IF(K$3&gt;0,'Investment Scenario'!$B$28,"")</f>
        <v/>
      </c>
      <c r="L6" s="4" t="str">
        <f>IF(L$3&gt;0,'Investment Scenario'!$B$28,"")</f>
        <v/>
      </c>
      <c r="M6" s="4" t="str">
        <f>IF(M$3&gt;0,'Investment Scenario'!$B$28,"")</f>
        <v/>
      </c>
      <c r="N6" s="4" t="str">
        <f>IF(N$3&gt;0,'Investment Scenario'!$B$28,"")</f>
        <v/>
      </c>
      <c r="O6" s="4" t="str">
        <f>IF(O$3&gt;0,'Investment Scenario'!$B$28,"")</f>
        <v/>
      </c>
      <c r="P6" s="4" t="str">
        <f>IF(P$3&gt;0,'Investment Scenario'!$B$28,"")</f>
        <v/>
      </c>
      <c r="Q6" s="4" t="str">
        <f>IF(Q$3&gt;0,'Investment Scenario'!$B$28,"")</f>
        <v/>
      </c>
      <c r="R6" s="4" t="str">
        <f>IF(R$3&gt;0,'Investment Scenario'!$B$28,"")</f>
        <v/>
      </c>
      <c r="S6" s="4" t="str">
        <f>IF(S$3&gt;0,'Investment Scenario'!$B$28,"")</f>
        <v/>
      </c>
      <c r="T6" s="4" t="str">
        <f>IF(T$3&gt;0,'Investment Scenario'!$B$28,"")</f>
        <v/>
      </c>
      <c r="U6" s="4" t="str">
        <f>IF(U$3&gt;0,'Investment Scenario'!$B$28,"")</f>
        <v/>
      </c>
      <c r="V6" s="4" t="str">
        <f>IF(V$3&gt;0,'Investment Scenario'!$B$28,"")</f>
        <v/>
      </c>
      <c r="W6" s="4" t="str">
        <f>IF(W$3&gt;0,'Investment Scenario'!$B$28,"")</f>
        <v/>
      </c>
      <c r="X6" s="4" t="str">
        <f>IF(X$3&gt;0,'Investment Scenario'!$B$28,"")</f>
        <v/>
      </c>
      <c r="Y6" s="4" t="str">
        <f>IF(Y$3&gt;0,'Investment Scenario'!$B$28,"")</f>
        <v/>
      </c>
      <c r="Z6" s="4" t="str">
        <f>IF(Z$3&gt;0,'Investment Scenario'!$B$28,"")</f>
        <v/>
      </c>
      <c r="AA6" s="4" t="str">
        <f>IF(AA$3&gt;0,'Investment Scenario'!$B$28,"")</f>
        <v/>
      </c>
      <c r="AB6" s="4" t="str">
        <f>IF(AB$3&gt;0,'Investment Scenario'!$B$28,"")</f>
        <v/>
      </c>
      <c r="AC6" s="4" t="str">
        <f>IF(AC$3&gt;0,'Investment Scenario'!$B$28,"")</f>
        <v/>
      </c>
      <c r="AD6" s="4" t="str">
        <f>IF(AD$3&gt;0,'Investment Scenario'!$B$28,"")</f>
        <v/>
      </c>
      <c r="AE6" s="4" t="str">
        <f>IF(AE$3&gt;0,'Investment Scenario'!$B$28,"")</f>
        <v/>
      </c>
      <c r="AF6" s="4" t="str">
        <f>IF(AF$3&gt;0,'Investment Scenario'!$B$28,"")</f>
        <v/>
      </c>
      <c r="AG6" s="4" t="str">
        <f>IF(AG$3&gt;0,'Investment Scenario'!$B$28,"")</f>
        <v/>
      </c>
      <c r="AH6" s="4" t="str">
        <f>IF(AH$3&gt;0,'Investment Scenario'!$B$28,"")</f>
        <v/>
      </c>
      <c r="AI6" s="4" t="str">
        <f>IF(AI$3&gt;0,'Investment Scenario'!$B$28,"")</f>
        <v/>
      </c>
      <c r="AJ6" s="4" t="str">
        <f>IF(AJ$3&gt;0,'Investment Scenario'!$B$28,"")</f>
        <v/>
      </c>
      <c r="AK6" s="4" t="str">
        <f>IF(AK$3&gt;0,'Investment Scenario'!$B$28,"")</f>
        <v/>
      </c>
      <c r="AL6" s="4" t="str">
        <f>IF(AL$3&gt;0,'Investment Scenario'!$B$28,"")</f>
        <v/>
      </c>
      <c r="AM6" s="4" t="str">
        <f>IF(AM$3&gt;0,'Investment Scenario'!$B$28,"")</f>
        <v/>
      </c>
      <c r="AN6" s="4" t="str">
        <f>IF(AN$3&gt;0,'Investment Scenario'!$B$28,"")</f>
        <v/>
      </c>
      <c r="AO6" s="4" t="str">
        <f>IF(AO$3&gt;0,'Investment Scenario'!$B$28,"")</f>
        <v/>
      </c>
      <c r="AP6" s="4" t="str">
        <f>IF(AP$3&gt;0,'Investment Scenario'!$B$28,"")</f>
        <v/>
      </c>
      <c r="AQ6" s="4" t="str">
        <f>IF(AQ$3&gt;0,'Investment Scenario'!$B$28,"")</f>
        <v/>
      </c>
      <c r="AR6" s="4" t="str">
        <f>IF(AR$3&gt;0,'Investment Scenario'!$B$28,"")</f>
        <v/>
      </c>
    </row>
    <row r="7" spans="1:45" s="3" customFormat="1" x14ac:dyDescent="0.25">
      <c r="B7" s="3" t="s">
        <v>11</v>
      </c>
      <c r="C7" s="66" t="s">
        <v>10</v>
      </c>
      <c r="D7" s="67"/>
      <c r="E7" s="68"/>
      <c r="F7" s="4" t="str">
        <f>IF(F$3&gt;0,'Investment Scenario'!$B$29,"")</f>
        <v/>
      </c>
      <c r="G7" s="4" t="str">
        <f>IF(G$3&gt;0,'Investment Scenario'!$B$29,"")</f>
        <v/>
      </c>
      <c r="H7" s="4" t="str">
        <f>IF(H$3&gt;0,'Investment Scenario'!$B$29,"")</f>
        <v/>
      </c>
      <c r="I7" s="4" t="str">
        <f>IF(I$3&gt;0,'Investment Scenario'!$B$29,"")</f>
        <v/>
      </c>
      <c r="J7" s="4" t="str">
        <f>IF(J$3&gt;0,'Investment Scenario'!$B$29,"")</f>
        <v/>
      </c>
      <c r="K7" s="4" t="str">
        <f>IF(K$3&gt;0,'Investment Scenario'!$B$29,"")</f>
        <v/>
      </c>
      <c r="L7" s="4" t="str">
        <f>IF(L$3&gt;0,'Investment Scenario'!$B$29,"")</f>
        <v/>
      </c>
      <c r="M7" s="4" t="str">
        <f>IF(M$3&gt;0,'Investment Scenario'!$B$29,"")</f>
        <v/>
      </c>
      <c r="N7" s="4" t="str">
        <f>IF(N$3&gt;0,'Investment Scenario'!$B$29,"")</f>
        <v/>
      </c>
      <c r="O7" s="4" t="str">
        <f>IF(O$3&gt;0,'Investment Scenario'!$B$29,"")</f>
        <v/>
      </c>
      <c r="P7" s="4" t="str">
        <f>IF(P$3&gt;0,'Investment Scenario'!$B$29,"")</f>
        <v/>
      </c>
      <c r="Q7" s="4" t="str">
        <f>IF(Q$3&gt;0,'Investment Scenario'!$B$29,"")</f>
        <v/>
      </c>
      <c r="R7" s="4" t="str">
        <f>IF(R$3&gt;0,'Investment Scenario'!$B$29,"")</f>
        <v/>
      </c>
      <c r="S7" s="4" t="str">
        <f>IF(S$3&gt;0,'Investment Scenario'!$B$29,"")</f>
        <v/>
      </c>
      <c r="T7" s="4" t="str">
        <f>IF(T$3&gt;0,'Investment Scenario'!$B$29,"")</f>
        <v/>
      </c>
      <c r="U7" s="4" t="str">
        <f>IF(U$3&gt;0,'Investment Scenario'!$B$29,"")</f>
        <v/>
      </c>
      <c r="V7" s="4" t="str">
        <f>IF(V$3&gt;0,'Investment Scenario'!$B$29,"")</f>
        <v/>
      </c>
      <c r="W7" s="4" t="str">
        <f>IF(W$3&gt;0,'Investment Scenario'!$B$29,"")</f>
        <v/>
      </c>
      <c r="X7" s="4" t="str">
        <f>IF(X$3&gt;0,'Investment Scenario'!$B$29,"")</f>
        <v/>
      </c>
      <c r="Y7" s="4" t="str">
        <f>IF(Y$3&gt;0,'Investment Scenario'!$B$29,"")</f>
        <v/>
      </c>
      <c r="Z7" s="4" t="str">
        <f>IF(Z$3&gt;0,'Investment Scenario'!$B$29,"")</f>
        <v/>
      </c>
      <c r="AA7" s="4" t="str">
        <f>IF(AA$3&gt;0,'Investment Scenario'!$B$29,"")</f>
        <v/>
      </c>
      <c r="AB7" s="4" t="str">
        <f>IF(AB$3&gt;0,'Investment Scenario'!$B$29,"")</f>
        <v/>
      </c>
      <c r="AC7" s="4" t="str">
        <f>IF(AC$3&gt;0,'Investment Scenario'!$B$29,"")</f>
        <v/>
      </c>
      <c r="AD7" s="4" t="str">
        <f>IF(AD$3&gt;0,'Investment Scenario'!$B$29,"")</f>
        <v/>
      </c>
      <c r="AE7" s="4" t="str">
        <f>IF(AE$3&gt;0,'Investment Scenario'!$B$29,"")</f>
        <v/>
      </c>
      <c r="AF7" s="4" t="str">
        <f>IF(AF$3&gt;0,'Investment Scenario'!$B$29,"")</f>
        <v/>
      </c>
      <c r="AG7" s="4" t="str">
        <f>IF(AG$3&gt;0,'Investment Scenario'!$B$29,"")</f>
        <v/>
      </c>
      <c r="AH7" s="4" t="str">
        <f>IF(AH$3&gt;0,'Investment Scenario'!$B$29,"")</f>
        <v/>
      </c>
      <c r="AI7" s="4" t="str">
        <f>IF(AI$3&gt;0,'Investment Scenario'!$B$29,"")</f>
        <v/>
      </c>
      <c r="AJ7" s="4" t="str">
        <f>IF(AJ$3&gt;0,'Investment Scenario'!$B$29,"")</f>
        <v/>
      </c>
      <c r="AK7" s="4" t="str">
        <f>IF(AK$3&gt;0,'Investment Scenario'!$B$29,"")</f>
        <v/>
      </c>
      <c r="AL7" s="4" t="str">
        <f>IF(AL$3&gt;0,'Investment Scenario'!$B$29,"")</f>
        <v/>
      </c>
      <c r="AM7" s="4" t="str">
        <f>IF(AM$3&gt;0,'Investment Scenario'!$B$29,"")</f>
        <v/>
      </c>
      <c r="AN7" s="4" t="str">
        <f>IF(AN$3&gt;0,'Investment Scenario'!$B$29,"")</f>
        <v/>
      </c>
      <c r="AO7" s="4" t="str">
        <f>IF(AO$3&gt;0,'Investment Scenario'!$B$29,"")</f>
        <v/>
      </c>
      <c r="AP7" s="4" t="str">
        <f>IF(AP$3&gt;0,'Investment Scenario'!$B$29,"")</f>
        <v/>
      </c>
      <c r="AQ7" s="4" t="str">
        <f>IF(AQ$3&gt;0,'Investment Scenario'!$B$29,"")</f>
        <v/>
      </c>
      <c r="AR7" s="4" t="str">
        <f>IF(AR$3&gt;0,'Investment Scenario'!$B$29,"")</f>
        <v/>
      </c>
    </row>
    <row r="8" spans="1:45" s="3" customFormat="1" x14ac:dyDescent="0.25">
      <c r="A8" s="60"/>
      <c r="B8" s="64" t="s">
        <v>12</v>
      </c>
      <c r="C8" s="62" t="s">
        <v>197</v>
      </c>
      <c r="D8" s="64"/>
      <c r="E8" s="65"/>
      <c r="F8" s="5" t="str">
        <f>IF(F$3&gt;0,+F7+F6,"")</f>
        <v/>
      </c>
      <c r="G8" s="5" t="str">
        <f t="shared" ref="G8:J8" si="2">IF(G$3&gt;0,+G7+G6,"")</f>
        <v/>
      </c>
      <c r="H8" s="5" t="str">
        <f t="shared" si="2"/>
        <v/>
      </c>
      <c r="I8" s="5" t="str">
        <f t="shared" si="2"/>
        <v/>
      </c>
      <c r="J8" s="5" t="str">
        <f t="shared" si="2"/>
        <v/>
      </c>
      <c r="K8" s="5" t="str">
        <f>IF(K$3&gt;0,+K7+K6,"")</f>
        <v/>
      </c>
      <c r="L8" s="5" t="str">
        <f t="shared" ref="L8:AR8" si="3">IF(L$3&gt;0,+L7+L6,"")</f>
        <v/>
      </c>
      <c r="M8" s="5" t="str">
        <f t="shared" si="3"/>
        <v/>
      </c>
      <c r="N8" s="5" t="str">
        <f t="shared" si="3"/>
        <v/>
      </c>
      <c r="O8" s="5" t="str">
        <f t="shared" si="3"/>
        <v/>
      </c>
      <c r="P8" s="5" t="str">
        <f t="shared" si="3"/>
        <v/>
      </c>
      <c r="Q8" s="5" t="str">
        <f t="shared" si="3"/>
        <v/>
      </c>
      <c r="R8" s="5" t="str">
        <f t="shared" si="3"/>
        <v/>
      </c>
      <c r="S8" s="5" t="str">
        <f t="shared" si="3"/>
        <v/>
      </c>
      <c r="T8" s="5" t="str">
        <f t="shared" si="3"/>
        <v/>
      </c>
      <c r="U8" s="5" t="str">
        <f t="shared" si="3"/>
        <v/>
      </c>
      <c r="V8" s="5" t="str">
        <f t="shared" si="3"/>
        <v/>
      </c>
      <c r="W8" s="5" t="str">
        <f t="shared" si="3"/>
        <v/>
      </c>
      <c r="X8" s="5" t="str">
        <f t="shared" si="3"/>
        <v/>
      </c>
      <c r="Y8" s="5" t="str">
        <f t="shared" si="3"/>
        <v/>
      </c>
      <c r="Z8" s="5" t="str">
        <f t="shared" si="3"/>
        <v/>
      </c>
      <c r="AA8" s="5" t="str">
        <f t="shared" si="3"/>
        <v/>
      </c>
      <c r="AB8" s="5" t="str">
        <f t="shared" si="3"/>
        <v/>
      </c>
      <c r="AC8" s="5" t="str">
        <f t="shared" si="3"/>
        <v/>
      </c>
      <c r="AD8" s="5" t="str">
        <f t="shared" si="3"/>
        <v/>
      </c>
      <c r="AE8" s="5" t="str">
        <f t="shared" si="3"/>
        <v/>
      </c>
      <c r="AF8" s="5" t="str">
        <f t="shared" si="3"/>
        <v/>
      </c>
      <c r="AG8" s="5" t="str">
        <f t="shared" si="3"/>
        <v/>
      </c>
      <c r="AH8" s="5" t="str">
        <f t="shared" si="3"/>
        <v/>
      </c>
      <c r="AI8" s="5" t="str">
        <f t="shared" si="3"/>
        <v/>
      </c>
      <c r="AJ8" s="5" t="str">
        <f t="shared" si="3"/>
        <v/>
      </c>
      <c r="AK8" s="5" t="str">
        <f t="shared" si="3"/>
        <v/>
      </c>
      <c r="AL8" s="5" t="str">
        <f t="shared" si="3"/>
        <v/>
      </c>
      <c r="AM8" s="5" t="str">
        <f t="shared" si="3"/>
        <v/>
      </c>
      <c r="AN8" s="5" t="str">
        <f t="shared" si="3"/>
        <v/>
      </c>
      <c r="AO8" s="5" t="str">
        <f t="shared" si="3"/>
        <v/>
      </c>
      <c r="AP8" s="5" t="str">
        <f t="shared" si="3"/>
        <v/>
      </c>
      <c r="AQ8" s="5" t="str">
        <f t="shared" si="3"/>
        <v/>
      </c>
      <c r="AR8" s="5" t="str">
        <f t="shared" si="3"/>
        <v/>
      </c>
      <c r="AS8" s="41"/>
    </row>
    <row r="9" spans="1:45" s="10" customFormat="1" x14ac:dyDescent="0.25">
      <c r="F9" s="6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45" s="3" customFormat="1" x14ac:dyDescent="0.25">
      <c r="A10" s="60"/>
      <c r="B10" s="73" t="s">
        <v>13</v>
      </c>
      <c r="C10" s="73" t="s">
        <v>14</v>
      </c>
      <c r="D10" s="64"/>
      <c r="E10" s="65"/>
      <c r="F10" s="76" t="str">
        <f t="shared" ref="F10:AR10" si="4">IF(F$3&gt;0,0.065*(-$D$49)*(1.01^F3)*1000/F5,"")</f>
        <v/>
      </c>
      <c r="G10" s="76" t="str">
        <f t="shared" si="4"/>
        <v/>
      </c>
      <c r="H10" s="76" t="str">
        <f t="shared" si="4"/>
        <v/>
      </c>
      <c r="I10" s="76" t="str">
        <f t="shared" si="4"/>
        <v/>
      </c>
      <c r="J10" s="76" t="str">
        <f t="shared" si="4"/>
        <v/>
      </c>
      <c r="K10" s="76" t="str">
        <f t="shared" si="4"/>
        <v/>
      </c>
      <c r="L10" s="76" t="str">
        <f t="shared" si="4"/>
        <v/>
      </c>
      <c r="M10" s="76" t="str">
        <f t="shared" si="4"/>
        <v/>
      </c>
      <c r="N10" s="76" t="str">
        <f t="shared" si="4"/>
        <v/>
      </c>
      <c r="O10" s="76" t="str">
        <f t="shared" si="4"/>
        <v/>
      </c>
      <c r="P10" s="76" t="str">
        <f t="shared" si="4"/>
        <v/>
      </c>
      <c r="Q10" s="76" t="str">
        <f t="shared" si="4"/>
        <v/>
      </c>
      <c r="R10" s="76" t="str">
        <f t="shared" si="4"/>
        <v/>
      </c>
      <c r="S10" s="76" t="str">
        <f t="shared" si="4"/>
        <v/>
      </c>
      <c r="T10" s="76" t="str">
        <f t="shared" si="4"/>
        <v/>
      </c>
      <c r="U10" s="76" t="str">
        <f t="shared" si="4"/>
        <v/>
      </c>
      <c r="V10" s="76" t="str">
        <f t="shared" si="4"/>
        <v/>
      </c>
      <c r="W10" s="76" t="str">
        <f t="shared" si="4"/>
        <v/>
      </c>
      <c r="X10" s="76" t="str">
        <f t="shared" si="4"/>
        <v/>
      </c>
      <c r="Y10" s="76" t="str">
        <f t="shared" si="4"/>
        <v/>
      </c>
      <c r="Z10" s="76" t="str">
        <f t="shared" si="4"/>
        <v/>
      </c>
      <c r="AA10" s="76" t="str">
        <f t="shared" si="4"/>
        <v/>
      </c>
      <c r="AB10" s="76" t="str">
        <f t="shared" si="4"/>
        <v/>
      </c>
      <c r="AC10" s="76" t="str">
        <f t="shared" si="4"/>
        <v/>
      </c>
      <c r="AD10" s="76" t="str">
        <f t="shared" si="4"/>
        <v/>
      </c>
      <c r="AE10" s="76" t="str">
        <f t="shared" si="4"/>
        <v/>
      </c>
      <c r="AF10" s="76" t="str">
        <f t="shared" si="4"/>
        <v/>
      </c>
      <c r="AG10" s="76" t="str">
        <f t="shared" si="4"/>
        <v/>
      </c>
      <c r="AH10" s="76" t="str">
        <f t="shared" si="4"/>
        <v/>
      </c>
      <c r="AI10" s="76" t="str">
        <f t="shared" si="4"/>
        <v/>
      </c>
      <c r="AJ10" s="76" t="str">
        <f t="shared" si="4"/>
        <v/>
      </c>
      <c r="AK10" s="76" t="str">
        <f t="shared" si="4"/>
        <v/>
      </c>
      <c r="AL10" s="76" t="str">
        <f t="shared" si="4"/>
        <v/>
      </c>
      <c r="AM10" s="76" t="str">
        <f t="shared" si="4"/>
        <v/>
      </c>
      <c r="AN10" s="76" t="str">
        <f t="shared" si="4"/>
        <v/>
      </c>
      <c r="AO10" s="76" t="str">
        <f t="shared" si="4"/>
        <v/>
      </c>
      <c r="AP10" s="76" t="str">
        <f t="shared" si="4"/>
        <v/>
      </c>
      <c r="AQ10" s="76" t="str">
        <f t="shared" si="4"/>
        <v/>
      </c>
      <c r="AR10" s="76" t="str">
        <f t="shared" si="4"/>
        <v/>
      </c>
      <c r="AS10" s="41"/>
    </row>
    <row r="11" spans="1:45" s="3" customFormat="1" x14ac:dyDescent="0.25">
      <c r="A11" s="60"/>
      <c r="B11" s="73" t="s">
        <v>15</v>
      </c>
      <c r="C11" s="73" t="s">
        <v>14</v>
      </c>
      <c r="D11" s="64"/>
      <c r="E11" s="65"/>
      <c r="F11" s="76" t="str">
        <f t="shared" ref="F11:AR11" si="5">IF(F$3&gt;0,1000*(+-F33-F38)*(F6/F8)/F5,"")</f>
        <v/>
      </c>
      <c r="G11" s="76" t="str">
        <f t="shared" si="5"/>
        <v/>
      </c>
      <c r="H11" s="76" t="str">
        <f t="shared" si="5"/>
        <v/>
      </c>
      <c r="I11" s="76" t="str">
        <f t="shared" si="5"/>
        <v/>
      </c>
      <c r="J11" s="76" t="str">
        <f t="shared" si="5"/>
        <v/>
      </c>
      <c r="K11" s="76" t="str">
        <f t="shared" si="5"/>
        <v/>
      </c>
      <c r="L11" s="76" t="str">
        <f t="shared" si="5"/>
        <v/>
      </c>
      <c r="M11" s="76" t="str">
        <f t="shared" si="5"/>
        <v/>
      </c>
      <c r="N11" s="76" t="str">
        <f t="shared" si="5"/>
        <v/>
      </c>
      <c r="O11" s="76" t="str">
        <f t="shared" si="5"/>
        <v/>
      </c>
      <c r="P11" s="76" t="str">
        <f t="shared" si="5"/>
        <v/>
      </c>
      <c r="Q11" s="76" t="str">
        <f t="shared" si="5"/>
        <v/>
      </c>
      <c r="R11" s="76" t="str">
        <f t="shared" si="5"/>
        <v/>
      </c>
      <c r="S11" s="76" t="str">
        <f t="shared" si="5"/>
        <v/>
      </c>
      <c r="T11" s="76" t="str">
        <f t="shared" si="5"/>
        <v/>
      </c>
      <c r="U11" s="76" t="str">
        <f t="shared" si="5"/>
        <v/>
      </c>
      <c r="V11" s="76" t="str">
        <f t="shared" si="5"/>
        <v/>
      </c>
      <c r="W11" s="76" t="str">
        <f t="shared" si="5"/>
        <v/>
      </c>
      <c r="X11" s="76" t="str">
        <f t="shared" si="5"/>
        <v/>
      </c>
      <c r="Y11" s="76" t="str">
        <f t="shared" si="5"/>
        <v/>
      </c>
      <c r="Z11" s="76" t="str">
        <f t="shared" si="5"/>
        <v/>
      </c>
      <c r="AA11" s="76" t="str">
        <f t="shared" si="5"/>
        <v/>
      </c>
      <c r="AB11" s="76" t="str">
        <f t="shared" si="5"/>
        <v/>
      </c>
      <c r="AC11" s="76" t="str">
        <f t="shared" si="5"/>
        <v/>
      </c>
      <c r="AD11" s="76" t="str">
        <f t="shared" si="5"/>
        <v/>
      </c>
      <c r="AE11" s="76" t="str">
        <f t="shared" si="5"/>
        <v/>
      </c>
      <c r="AF11" s="76" t="str">
        <f t="shared" si="5"/>
        <v/>
      </c>
      <c r="AG11" s="76" t="str">
        <f t="shared" si="5"/>
        <v/>
      </c>
      <c r="AH11" s="76" t="str">
        <f t="shared" si="5"/>
        <v/>
      </c>
      <c r="AI11" s="76" t="str">
        <f t="shared" si="5"/>
        <v/>
      </c>
      <c r="AJ11" s="76" t="str">
        <f t="shared" si="5"/>
        <v/>
      </c>
      <c r="AK11" s="76" t="str">
        <f t="shared" si="5"/>
        <v/>
      </c>
      <c r="AL11" s="76" t="str">
        <f t="shared" si="5"/>
        <v/>
      </c>
      <c r="AM11" s="76" t="str">
        <f t="shared" si="5"/>
        <v/>
      </c>
      <c r="AN11" s="76" t="str">
        <f t="shared" si="5"/>
        <v/>
      </c>
      <c r="AO11" s="76" t="str">
        <f t="shared" si="5"/>
        <v/>
      </c>
      <c r="AP11" s="76" t="str">
        <f t="shared" si="5"/>
        <v/>
      </c>
      <c r="AQ11" s="76" t="str">
        <f t="shared" si="5"/>
        <v/>
      </c>
      <c r="AR11" s="76" t="str">
        <f t="shared" si="5"/>
        <v/>
      </c>
      <c r="AS11" s="41"/>
    </row>
    <row r="12" spans="1:45" s="3" customFormat="1" x14ac:dyDescent="0.25">
      <c r="A12" s="60"/>
      <c r="B12" s="73" t="s">
        <v>16</v>
      </c>
      <c r="C12" s="73" t="s">
        <v>14</v>
      </c>
      <c r="D12" s="64"/>
      <c r="E12" s="65"/>
      <c r="F12" s="76" t="str">
        <f t="shared" ref="F12:AR12" si="6">IF(F$3&gt;0,+-(F31+F32)*(F6/F8)/F5*1000,"")</f>
        <v/>
      </c>
      <c r="G12" s="76" t="str">
        <f t="shared" si="6"/>
        <v/>
      </c>
      <c r="H12" s="76" t="str">
        <f t="shared" si="6"/>
        <v/>
      </c>
      <c r="I12" s="76" t="str">
        <f t="shared" si="6"/>
        <v/>
      </c>
      <c r="J12" s="76" t="str">
        <f t="shared" si="6"/>
        <v/>
      </c>
      <c r="K12" s="76" t="str">
        <f t="shared" si="6"/>
        <v/>
      </c>
      <c r="L12" s="76" t="str">
        <f t="shared" si="6"/>
        <v/>
      </c>
      <c r="M12" s="76" t="str">
        <f t="shared" si="6"/>
        <v/>
      </c>
      <c r="N12" s="76" t="str">
        <f t="shared" si="6"/>
        <v/>
      </c>
      <c r="O12" s="76" t="str">
        <f t="shared" si="6"/>
        <v/>
      </c>
      <c r="P12" s="76" t="str">
        <f t="shared" si="6"/>
        <v/>
      </c>
      <c r="Q12" s="76" t="str">
        <f t="shared" si="6"/>
        <v/>
      </c>
      <c r="R12" s="76" t="str">
        <f t="shared" si="6"/>
        <v/>
      </c>
      <c r="S12" s="76" t="str">
        <f t="shared" si="6"/>
        <v/>
      </c>
      <c r="T12" s="76" t="str">
        <f t="shared" si="6"/>
        <v/>
      </c>
      <c r="U12" s="76" t="str">
        <f t="shared" si="6"/>
        <v/>
      </c>
      <c r="V12" s="76" t="str">
        <f t="shared" si="6"/>
        <v/>
      </c>
      <c r="W12" s="76" t="str">
        <f t="shared" si="6"/>
        <v/>
      </c>
      <c r="X12" s="76" t="str">
        <f t="shared" si="6"/>
        <v/>
      </c>
      <c r="Y12" s="76" t="str">
        <f t="shared" si="6"/>
        <v/>
      </c>
      <c r="Z12" s="76" t="str">
        <f t="shared" si="6"/>
        <v/>
      </c>
      <c r="AA12" s="76" t="str">
        <f t="shared" si="6"/>
        <v/>
      </c>
      <c r="AB12" s="76" t="str">
        <f t="shared" si="6"/>
        <v/>
      </c>
      <c r="AC12" s="76" t="str">
        <f t="shared" si="6"/>
        <v/>
      </c>
      <c r="AD12" s="76" t="str">
        <f t="shared" si="6"/>
        <v/>
      </c>
      <c r="AE12" s="76" t="str">
        <f t="shared" si="6"/>
        <v/>
      </c>
      <c r="AF12" s="76" t="str">
        <f t="shared" si="6"/>
        <v/>
      </c>
      <c r="AG12" s="76" t="str">
        <f t="shared" si="6"/>
        <v/>
      </c>
      <c r="AH12" s="76" t="str">
        <f t="shared" si="6"/>
        <v/>
      </c>
      <c r="AI12" s="76" t="str">
        <f t="shared" si="6"/>
        <v/>
      </c>
      <c r="AJ12" s="76" t="str">
        <f t="shared" si="6"/>
        <v/>
      </c>
      <c r="AK12" s="76" t="str">
        <f t="shared" si="6"/>
        <v/>
      </c>
      <c r="AL12" s="76" t="str">
        <f t="shared" si="6"/>
        <v/>
      </c>
      <c r="AM12" s="76" t="str">
        <f t="shared" si="6"/>
        <v/>
      </c>
      <c r="AN12" s="76" t="str">
        <f t="shared" si="6"/>
        <v/>
      </c>
      <c r="AO12" s="76" t="str">
        <f t="shared" si="6"/>
        <v/>
      </c>
      <c r="AP12" s="76" t="str">
        <f t="shared" si="6"/>
        <v/>
      </c>
      <c r="AQ12" s="76" t="str">
        <f t="shared" si="6"/>
        <v/>
      </c>
      <c r="AR12" s="76" t="str">
        <f t="shared" si="6"/>
        <v/>
      </c>
      <c r="AS12" s="41"/>
    </row>
    <row r="13" spans="1:45" s="3" customFormat="1" x14ac:dyDescent="0.25">
      <c r="A13" s="60"/>
      <c r="B13" s="73" t="s">
        <v>17</v>
      </c>
      <c r="C13" s="73" t="s">
        <v>14</v>
      </c>
      <c r="D13" s="64"/>
      <c r="E13" s="65"/>
      <c r="F13" s="76" t="str">
        <f t="shared" ref="F13:J13" si="7">IF(F$3&gt;0,SUM(F10:F12),"")</f>
        <v/>
      </c>
      <c r="G13" s="76" t="str">
        <f t="shared" si="7"/>
        <v/>
      </c>
      <c r="H13" s="76" t="str">
        <f t="shared" si="7"/>
        <v/>
      </c>
      <c r="I13" s="76" t="str">
        <f>IF(I$3&gt;0,SUM(I10:I12),"")</f>
        <v/>
      </c>
      <c r="J13" s="76" t="str">
        <f t="shared" si="7"/>
        <v/>
      </c>
      <c r="K13" s="76" t="str">
        <f>IF(K$3&gt;0,SUM(K10:K12),"")</f>
        <v/>
      </c>
      <c r="L13" s="76" t="str">
        <f t="shared" ref="L13:AR13" si="8">IF(L$3&gt;0,SUM(L10:L12),"")</f>
        <v/>
      </c>
      <c r="M13" s="76" t="str">
        <f t="shared" si="8"/>
        <v/>
      </c>
      <c r="N13" s="76" t="str">
        <f t="shared" si="8"/>
        <v/>
      </c>
      <c r="O13" s="76" t="str">
        <f t="shared" si="8"/>
        <v/>
      </c>
      <c r="P13" s="76" t="str">
        <f t="shared" si="8"/>
        <v/>
      </c>
      <c r="Q13" s="76" t="str">
        <f t="shared" si="8"/>
        <v/>
      </c>
      <c r="R13" s="76" t="str">
        <f t="shared" si="8"/>
        <v/>
      </c>
      <c r="S13" s="76" t="str">
        <f t="shared" si="8"/>
        <v/>
      </c>
      <c r="T13" s="76" t="str">
        <f t="shared" si="8"/>
        <v/>
      </c>
      <c r="U13" s="76" t="str">
        <f t="shared" si="8"/>
        <v/>
      </c>
      <c r="V13" s="76" t="str">
        <f t="shared" si="8"/>
        <v/>
      </c>
      <c r="W13" s="76" t="str">
        <f t="shared" si="8"/>
        <v/>
      </c>
      <c r="X13" s="76" t="str">
        <f t="shared" si="8"/>
        <v/>
      </c>
      <c r="Y13" s="76" t="str">
        <f t="shared" si="8"/>
        <v/>
      </c>
      <c r="Z13" s="76" t="str">
        <f t="shared" si="8"/>
        <v/>
      </c>
      <c r="AA13" s="76" t="str">
        <f t="shared" si="8"/>
        <v/>
      </c>
      <c r="AB13" s="76" t="str">
        <f t="shared" si="8"/>
        <v/>
      </c>
      <c r="AC13" s="76" t="str">
        <f t="shared" si="8"/>
        <v/>
      </c>
      <c r="AD13" s="76" t="str">
        <f t="shared" si="8"/>
        <v/>
      </c>
      <c r="AE13" s="76" t="str">
        <f t="shared" si="8"/>
        <v/>
      </c>
      <c r="AF13" s="76" t="str">
        <f t="shared" si="8"/>
        <v/>
      </c>
      <c r="AG13" s="76" t="str">
        <f t="shared" si="8"/>
        <v/>
      </c>
      <c r="AH13" s="76" t="str">
        <f t="shared" si="8"/>
        <v/>
      </c>
      <c r="AI13" s="76" t="str">
        <f t="shared" si="8"/>
        <v/>
      </c>
      <c r="AJ13" s="76" t="str">
        <f t="shared" si="8"/>
        <v/>
      </c>
      <c r="AK13" s="76" t="str">
        <f t="shared" si="8"/>
        <v/>
      </c>
      <c r="AL13" s="76" t="str">
        <f t="shared" si="8"/>
        <v/>
      </c>
      <c r="AM13" s="76" t="str">
        <f t="shared" si="8"/>
        <v/>
      </c>
      <c r="AN13" s="76" t="str">
        <f t="shared" si="8"/>
        <v/>
      </c>
      <c r="AO13" s="76" t="str">
        <f t="shared" si="8"/>
        <v/>
      </c>
      <c r="AP13" s="76" t="str">
        <f t="shared" si="8"/>
        <v/>
      </c>
      <c r="AQ13" s="76" t="str">
        <f t="shared" si="8"/>
        <v/>
      </c>
      <c r="AR13" s="76" t="str">
        <f t="shared" si="8"/>
        <v/>
      </c>
      <c r="AS13" s="41"/>
    </row>
    <row r="14" spans="1:45" s="10" customFormat="1" x14ac:dyDescent="0.25">
      <c r="B14" s="37"/>
      <c r="C14" s="69"/>
      <c r="G14" s="70"/>
      <c r="H14" s="70"/>
      <c r="I14" s="70"/>
      <c r="J14" s="70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pans="1:45" s="3" customFormat="1" x14ac:dyDescent="0.25">
      <c r="A15" s="60"/>
      <c r="B15" s="62" t="s">
        <v>18</v>
      </c>
      <c r="C15" s="63" t="s">
        <v>14</v>
      </c>
      <c r="D15" s="64"/>
      <c r="E15" s="65"/>
      <c r="F15" s="5" t="str">
        <f>IF(F$3&gt;0,'Investment Scenario'!E106,"")</f>
        <v/>
      </c>
      <c r="G15" s="5" t="str">
        <f>IF(G$3&gt;0,'Investment Scenario'!F106,"")</f>
        <v/>
      </c>
      <c r="H15" s="5" t="str">
        <f>IF(H$3&gt;0,'Investment Scenario'!G106,"")</f>
        <v/>
      </c>
      <c r="I15" s="5" t="str">
        <f>IF(I$3&gt;0,'Investment Scenario'!H106,"")</f>
        <v/>
      </c>
      <c r="J15" s="5" t="str">
        <f>IF(J$3&gt;0,'Investment Scenario'!I106,"")</f>
        <v/>
      </c>
      <c r="K15" s="5" t="str">
        <f>IF(K$3&gt;0,'Investment Scenario'!J106,"")</f>
        <v/>
      </c>
      <c r="L15" s="5" t="str">
        <f>IF(L$3&gt;0,'Investment Scenario'!K106,"")</f>
        <v/>
      </c>
      <c r="M15" s="5" t="str">
        <f>IF(M$3&gt;0,'Investment Scenario'!L106,"")</f>
        <v/>
      </c>
      <c r="N15" s="5" t="str">
        <f>IF(N$3&gt;0,'Investment Scenario'!M106,"")</f>
        <v/>
      </c>
      <c r="O15" s="5" t="str">
        <f>IF(O$3&gt;0,'Investment Scenario'!N106,"")</f>
        <v/>
      </c>
      <c r="P15" s="5" t="str">
        <f>IF(P$3&gt;0,'Investment Scenario'!O106,"")</f>
        <v/>
      </c>
      <c r="Q15" s="5" t="str">
        <f>IF(Q$3&gt;0,'Investment Scenario'!P106,"")</f>
        <v/>
      </c>
      <c r="R15" s="5" t="str">
        <f>IF(R$3&gt;0,'Investment Scenario'!Q106,"")</f>
        <v/>
      </c>
      <c r="S15" s="5" t="str">
        <f>IF(S$3&gt;0,'Investment Scenario'!R106,"")</f>
        <v/>
      </c>
      <c r="T15" s="5" t="str">
        <f>IF(T$3&gt;0,'Investment Scenario'!S106,"")</f>
        <v/>
      </c>
      <c r="U15" s="5" t="str">
        <f>IF(U$3&gt;0,'Investment Scenario'!T106,"")</f>
        <v/>
      </c>
      <c r="V15" s="5" t="str">
        <f>IF(V$3&gt;0,'Investment Scenario'!U106,"")</f>
        <v/>
      </c>
      <c r="W15" s="5" t="str">
        <f>IF(W$3&gt;0,'Investment Scenario'!V106,"")</f>
        <v/>
      </c>
      <c r="X15" s="5" t="str">
        <f>IF(X$3&gt;0,'Investment Scenario'!W106,"")</f>
        <v/>
      </c>
      <c r="Y15" s="5" t="str">
        <f>IF(Y$3&gt;0,'Investment Scenario'!X106,"")</f>
        <v/>
      </c>
      <c r="Z15" s="5" t="str">
        <f>IF(Z$3&gt;0,'Investment Scenario'!Y106,"")</f>
        <v/>
      </c>
      <c r="AA15" s="5" t="str">
        <f>IF(AA$3&gt;0,'Investment Scenario'!Z106,"")</f>
        <v/>
      </c>
      <c r="AB15" s="5" t="str">
        <f>IF(AB$3&gt;0,'Investment Scenario'!AA106,"")</f>
        <v/>
      </c>
      <c r="AC15" s="5" t="str">
        <f>IF(AC$3&gt;0,'Investment Scenario'!AB106,"")</f>
        <v/>
      </c>
      <c r="AD15" s="5" t="str">
        <f>IF(AD$3&gt;0,'Investment Scenario'!AC106,"")</f>
        <v/>
      </c>
      <c r="AE15" s="5" t="str">
        <f>IF(AE$3&gt;0,'Investment Scenario'!AD106,"")</f>
        <v/>
      </c>
      <c r="AF15" s="5" t="str">
        <f>IF(AF$3&gt;0,'Investment Scenario'!AE106,"")</f>
        <v/>
      </c>
      <c r="AG15" s="5" t="str">
        <f>IF(AG$3&gt;0,'Investment Scenario'!AF106,"")</f>
        <v/>
      </c>
      <c r="AH15" s="5" t="str">
        <f>IF(AH$3&gt;0,'Investment Scenario'!AG106,"")</f>
        <v/>
      </c>
      <c r="AI15" s="5" t="str">
        <f>IF(AI$3&gt;0,'Investment Scenario'!AH106,"")</f>
        <v/>
      </c>
      <c r="AJ15" s="5" t="str">
        <f>IF(AJ$3&gt;0,'Investment Scenario'!AI106,"")</f>
        <v/>
      </c>
      <c r="AK15" s="5" t="str">
        <f>IF(AK$3&gt;0,'Investment Scenario'!AJ106,"")</f>
        <v/>
      </c>
      <c r="AL15" s="5" t="str">
        <f>IF(AL$3&gt;0,'Investment Scenario'!AK106,"")</f>
        <v/>
      </c>
      <c r="AM15" s="5" t="str">
        <f>IF(AM$3&gt;0,'Investment Scenario'!AL106,"")</f>
        <v/>
      </c>
      <c r="AN15" s="5" t="str">
        <f>IF(AN$3&gt;0,'Investment Scenario'!AM106,"")</f>
        <v/>
      </c>
      <c r="AO15" s="5" t="str">
        <f>IF(AO$3&gt;0,'Investment Scenario'!AN106,"")</f>
        <v/>
      </c>
      <c r="AP15" s="5" t="str">
        <f>IF(AP$3&gt;0,'Investment Scenario'!AO106,"")</f>
        <v/>
      </c>
      <c r="AQ15" s="5" t="str">
        <f>IF(AQ$3&gt;0,'Investment Scenario'!AP106,"")</f>
        <v/>
      </c>
      <c r="AR15" s="5" t="str">
        <f>IF(AR$3&gt;0,'Investment Scenario'!AQ106,"")</f>
        <v/>
      </c>
      <c r="AS15" s="41"/>
    </row>
    <row r="16" spans="1:45" s="10" customFormat="1" x14ac:dyDescent="0.25">
      <c r="A16" s="13"/>
      <c r="B16" s="13"/>
      <c r="C16" s="13"/>
      <c r="D16" s="13"/>
      <c r="E16" s="1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</row>
    <row r="17" spans="1:45" s="77" customFormat="1" x14ac:dyDescent="0.25">
      <c r="A17" s="72"/>
      <c r="B17" s="73" t="s">
        <v>13</v>
      </c>
      <c r="C17" s="74" t="s">
        <v>19</v>
      </c>
      <c r="D17" s="72"/>
      <c r="E17" s="75"/>
      <c r="F17" s="76" t="str">
        <f>IF(F$3&gt;0,IF(F7=0,0,0.065*(-$D$49)*(1.01^F3)/(F7/1000)),"")</f>
        <v/>
      </c>
      <c r="G17" s="76" t="str">
        <f>IF(G$3&gt;0,IF(G7=0,0,0.065*(-$D$49)*(1.01^G3)/(G7/1000)),"")</f>
        <v/>
      </c>
      <c r="H17" s="76" t="str">
        <f>IF(H$3&gt;0,IF(H7=0,0,0.065*(-$D$49)*(1.01^H3)/(H7/1000)),"")</f>
        <v/>
      </c>
      <c r="I17" s="76" t="str">
        <f t="shared" ref="I17:AR17" si="9">IF(I$3&gt;0,IF(I7=0,0,0.065*(-$D$49)*(1.01^I3)/(I7/1000)),"")</f>
        <v/>
      </c>
      <c r="J17" s="76" t="str">
        <f t="shared" si="9"/>
        <v/>
      </c>
      <c r="K17" s="76" t="str">
        <f t="shared" si="9"/>
        <v/>
      </c>
      <c r="L17" s="76" t="str">
        <f t="shared" si="9"/>
        <v/>
      </c>
      <c r="M17" s="76" t="str">
        <f t="shared" si="9"/>
        <v/>
      </c>
      <c r="N17" s="76" t="str">
        <f t="shared" si="9"/>
        <v/>
      </c>
      <c r="O17" s="76" t="str">
        <f t="shared" si="9"/>
        <v/>
      </c>
      <c r="P17" s="76" t="str">
        <f t="shared" si="9"/>
        <v/>
      </c>
      <c r="Q17" s="76" t="str">
        <f t="shared" si="9"/>
        <v/>
      </c>
      <c r="R17" s="76" t="str">
        <f t="shared" si="9"/>
        <v/>
      </c>
      <c r="S17" s="76" t="str">
        <f t="shared" si="9"/>
        <v/>
      </c>
      <c r="T17" s="76" t="str">
        <f t="shared" si="9"/>
        <v/>
      </c>
      <c r="U17" s="76" t="str">
        <f t="shared" si="9"/>
        <v/>
      </c>
      <c r="V17" s="76" t="str">
        <f t="shared" si="9"/>
        <v/>
      </c>
      <c r="W17" s="76" t="str">
        <f t="shared" si="9"/>
        <v/>
      </c>
      <c r="X17" s="76" t="str">
        <f t="shared" si="9"/>
        <v/>
      </c>
      <c r="Y17" s="76" t="str">
        <f t="shared" si="9"/>
        <v/>
      </c>
      <c r="Z17" s="76" t="str">
        <f t="shared" si="9"/>
        <v/>
      </c>
      <c r="AA17" s="76" t="str">
        <f t="shared" si="9"/>
        <v/>
      </c>
      <c r="AB17" s="76" t="str">
        <f t="shared" si="9"/>
        <v/>
      </c>
      <c r="AC17" s="76" t="str">
        <f t="shared" si="9"/>
        <v/>
      </c>
      <c r="AD17" s="76" t="str">
        <f t="shared" si="9"/>
        <v/>
      </c>
      <c r="AE17" s="76" t="str">
        <f t="shared" si="9"/>
        <v/>
      </c>
      <c r="AF17" s="76" t="str">
        <f t="shared" si="9"/>
        <v/>
      </c>
      <c r="AG17" s="76" t="str">
        <f t="shared" si="9"/>
        <v/>
      </c>
      <c r="AH17" s="76" t="str">
        <f t="shared" si="9"/>
        <v/>
      </c>
      <c r="AI17" s="76" t="str">
        <f t="shared" si="9"/>
        <v/>
      </c>
      <c r="AJ17" s="76" t="str">
        <f t="shared" si="9"/>
        <v/>
      </c>
      <c r="AK17" s="76" t="str">
        <f t="shared" si="9"/>
        <v/>
      </c>
      <c r="AL17" s="76" t="str">
        <f t="shared" si="9"/>
        <v/>
      </c>
      <c r="AM17" s="76" t="str">
        <f t="shared" si="9"/>
        <v/>
      </c>
      <c r="AN17" s="76" t="str">
        <f t="shared" si="9"/>
        <v/>
      </c>
      <c r="AO17" s="76" t="str">
        <f t="shared" si="9"/>
        <v/>
      </c>
      <c r="AP17" s="76" t="str">
        <f t="shared" si="9"/>
        <v/>
      </c>
      <c r="AQ17" s="76" t="str">
        <f t="shared" si="9"/>
        <v/>
      </c>
      <c r="AR17" s="76" t="str">
        <f t="shared" si="9"/>
        <v/>
      </c>
    </row>
    <row r="18" spans="1:45" s="77" customFormat="1" x14ac:dyDescent="0.25">
      <c r="A18" s="72"/>
      <c r="B18" s="73" t="s">
        <v>20</v>
      </c>
      <c r="C18" s="74" t="s">
        <v>19</v>
      </c>
      <c r="D18" s="72"/>
      <c r="E18" s="75"/>
      <c r="F18" s="76" t="str">
        <f t="shared" ref="F18:AR18" si="10">IF(F$3&gt;0,IF(F7=0,0,(+-F33-F38)*(F7/F8)/(F7/1000)),"")</f>
        <v/>
      </c>
      <c r="G18" s="76" t="str">
        <f t="shared" si="10"/>
        <v/>
      </c>
      <c r="H18" s="76" t="str">
        <f t="shared" si="10"/>
        <v/>
      </c>
      <c r="I18" s="76" t="str">
        <f t="shared" si="10"/>
        <v/>
      </c>
      <c r="J18" s="76" t="str">
        <f t="shared" si="10"/>
        <v/>
      </c>
      <c r="K18" s="76" t="str">
        <f t="shared" si="10"/>
        <v/>
      </c>
      <c r="L18" s="76" t="str">
        <f t="shared" si="10"/>
        <v/>
      </c>
      <c r="M18" s="76" t="str">
        <f t="shared" si="10"/>
        <v/>
      </c>
      <c r="N18" s="76" t="str">
        <f t="shared" si="10"/>
        <v/>
      </c>
      <c r="O18" s="76" t="str">
        <f t="shared" si="10"/>
        <v/>
      </c>
      <c r="P18" s="76" t="str">
        <f t="shared" si="10"/>
        <v/>
      </c>
      <c r="Q18" s="76" t="str">
        <f t="shared" si="10"/>
        <v/>
      </c>
      <c r="R18" s="76" t="str">
        <f t="shared" si="10"/>
        <v/>
      </c>
      <c r="S18" s="76" t="str">
        <f t="shared" si="10"/>
        <v/>
      </c>
      <c r="T18" s="76" t="str">
        <f t="shared" si="10"/>
        <v/>
      </c>
      <c r="U18" s="76" t="str">
        <f t="shared" si="10"/>
        <v/>
      </c>
      <c r="V18" s="76" t="str">
        <f t="shared" si="10"/>
        <v/>
      </c>
      <c r="W18" s="76" t="str">
        <f t="shared" si="10"/>
        <v/>
      </c>
      <c r="X18" s="76" t="str">
        <f t="shared" si="10"/>
        <v/>
      </c>
      <c r="Y18" s="76" t="str">
        <f t="shared" si="10"/>
        <v/>
      </c>
      <c r="Z18" s="76" t="str">
        <f t="shared" si="10"/>
        <v/>
      </c>
      <c r="AA18" s="76" t="str">
        <f t="shared" si="10"/>
        <v/>
      </c>
      <c r="AB18" s="76" t="str">
        <f t="shared" si="10"/>
        <v/>
      </c>
      <c r="AC18" s="76" t="str">
        <f t="shared" si="10"/>
        <v/>
      </c>
      <c r="AD18" s="76" t="str">
        <f t="shared" si="10"/>
        <v/>
      </c>
      <c r="AE18" s="76" t="str">
        <f t="shared" si="10"/>
        <v/>
      </c>
      <c r="AF18" s="76" t="str">
        <f t="shared" si="10"/>
        <v/>
      </c>
      <c r="AG18" s="76" t="str">
        <f t="shared" si="10"/>
        <v/>
      </c>
      <c r="AH18" s="76" t="str">
        <f t="shared" si="10"/>
        <v/>
      </c>
      <c r="AI18" s="76" t="str">
        <f t="shared" si="10"/>
        <v/>
      </c>
      <c r="AJ18" s="76" t="str">
        <f t="shared" si="10"/>
        <v/>
      </c>
      <c r="AK18" s="76" t="str">
        <f t="shared" si="10"/>
        <v/>
      </c>
      <c r="AL18" s="76" t="str">
        <f t="shared" si="10"/>
        <v/>
      </c>
      <c r="AM18" s="76" t="str">
        <f t="shared" si="10"/>
        <v/>
      </c>
      <c r="AN18" s="76" t="str">
        <f t="shared" si="10"/>
        <v/>
      </c>
      <c r="AO18" s="76" t="str">
        <f t="shared" si="10"/>
        <v/>
      </c>
      <c r="AP18" s="76" t="str">
        <f t="shared" si="10"/>
        <v/>
      </c>
      <c r="AQ18" s="76" t="str">
        <f t="shared" si="10"/>
        <v/>
      </c>
      <c r="AR18" s="76" t="str">
        <f t="shared" si="10"/>
        <v/>
      </c>
    </row>
    <row r="19" spans="1:45" s="77" customFormat="1" x14ac:dyDescent="0.25">
      <c r="A19" s="72"/>
      <c r="B19" s="73" t="s">
        <v>21</v>
      </c>
      <c r="C19" s="74" t="s">
        <v>19</v>
      </c>
      <c r="D19" s="72"/>
      <c r="E19" s="75"/>
      <c r="F19" s="76" t="str">
        <f t="shared" ref="F19:AR19" si="11">IF(F$3&gt;0,IF(F7=0,0,+-(F31+F32)*(F7/F8)/(F7/1000)),"")</f>
        <v/>
      </c>
      <c r="G19" s="76" t="str">
        <f t="shared" si="11"/>
        <v/>
      </c>
      <c r="H19" s="76" t="str">
        <f t="shared" si="11"/>
        <v/>
      </c>
      <c r="I19" s="76" t="str">
        <f t="shared" si="11"/>
        <v/>
      </c>
      <c r="J19" s="76" t="str">
        <f t="shared" si="11"/>
        <v/>
      </c>
      <c r="K19" s="76" t="str">
        <f t="shared" si="11"/>
        <v/>
      </c>
      <c r="L19" s="76" t="str">
        <f t="shared" si="11"/>
        <v/>
      </c>
      <c r="M19" s="76" t="str">
        <f t="shared" si="11"/>
        <v/>
      </c>
      <c r="N19" s="76" t="str">
        <f t="shared" si="11"/>
        <v/>
      </c>
      <c r="O19" s="76" t="str">
        <f t="shared" si="11"/>
        <v/>
      </c>
      <c r="P19" s="76" t="str">
        <f t="shared" si="11"/>
        <v/>
      </c>
      <c r="Q19" s="76" t="str">
        <f t="shared" si="11"/>
        <v/>
      </c>
      <c r="R19" s="76" t="str">
        <f t="shared" si="11"/>
        <v/>
      </c>
      <c r="S19" s="76" t="str">
        <f t="shared" si="11"/>
        <v/>
      </c>
      <c r="T19" s="76" t="str">
        <f t="shared" si="11"/>
        <v/>
      </c>
      <c r="U19" s="76" t="str">
        <f t="shared" si="11"/>
        <v/>
      </c>
      <c r="V19" s="76" t="str">
        <f t="shared" si="11"/>
        <v/>
      </c>
      <c r="W19" s="76" t="str">
        <f t="shared" si="11"/>
        <v/>
      </c>
      <c r="X19" s="76" t="str">
        <f t="shared" si="11"/>
        <v/>
      </c>
      <c r="Y19" s="76" t="str">
        <f t="shared" si="11"/>
        <v/>
      </c>
      <c r="Z19" s="76" t="str">
        <f t="shared" si="11"/>
        <v/>
      </c>
      <c r="AA19" s="76" t="str">
        <f t="shared" si="11"/>
        <v/>
      </c>
      <c r="AB19" s="76" t="str">
        <f t="shared" si="11"/>
        <v/>
      </c>
      <c r="AC19" s="76" t="str">
        <f t="shared" si="11"/>
        <v/>
      </c>
      <c r="AD19" s="76" t="str">
        <f t="shared" si="11"/>
        <v/>
      </c>
      <c r="AE19" s="76" t="str">
        <f t="shared" si="11"/>
        <v/>
      </c>
      <c r="AF19" s="76" t="str">
        <f t="shared" si="11"/>
        <v/>
      </c>
      <c r="AG19" s="76" t="str">
        <f t="shared" si="11"/>
        <v/>
      </c>
      <c r="AH19" s="76" t="str">
        <f t="shared" si="11"/>
        <v/>
      </c>
      <c r="AI19" s="76" t="str">
        <f t="shared" si="11"/>
        <v/>
      </c>
      <c r="AJ19" s="76" t="str">
        <f t="shared" si="11"/>
        <v/>
      </c>
      <c r="AK19" s="76" t="str">
        <f t="shared" si="11"/>
        <v/>
      </c>
      <c r="AL19" s="76" t="str">
        <f t="shared" si="11"/>
        <v/>
      </c>
      <c r="AM19" s="76" t="str">
        <f t="shared" si="11"/>
        <v/>
      </c>
      <c r="AN19" s="76" t="str">
        <f t="shared" si="11"/>
        <v/>
      </c>
      <c r="AO19" s="76" t="str">
        <f t="shared" si="11"/>
        <v/>
      </c>
      <c r="AP19" s="76" t="str">
        <f t="shared" si="11"/>
        <v/>
      </c>
      <c r="AQ19" s="76" t="str">
        <f t="shared" si="11"/>
        <v/>
      </c>
      <c r="AR19" s="76" t="str">
        <f t="shared" si="11"/>
        <v/>
      </c>
    </row>
    <row r="20" spans="1:45" s="77" customFormat="1" x14ac:dyDescent="0.25">
      <c r="A20" s="72"/>
      <c r="B20" s="78" t="s">
        <v>22</v>
      </c>
      <c r="C20" s="74" t="s">
        <v>19</v>
      </c>
      <c r="D20" s="72"/>
      <c r="E20" s="75"/>
      <c r="F20" s="76" t="str">
        <f t="shared" ref="F20:J20" si="12">IF(F$3&gt;0,SUM(F17:F19),"")</f>
        <v/>
      </c>
      <c r="G20" s="76" t="str">
        <f t="shared" si="12"/>
        <v/>
      </c>
      <c r="H20" s="76" t="str">
        <f t="shared" si="12"/>
        <v/>
      </c>
      <c r="I20" s="76" t="str">
        <f>IF(I$3&gt;0,SUM(I17:I19),"")</f>
        <v/>
      </c>
      <c r="J20" s="76" t="str">
        <f t="shared" si="12"/>
        <v/>
      </c>
      <c r="K20" s="76" t="str">
        <f>IF(K$3&gt;0,SUM(K17:K19),"")</f>
        <v/>
      </c>
      <c r="L20" s="76" t="str">
        <f t="shared" ref="L20:AR20" si="13">IF(L$3&gt;0,SUM(L17:L19),"")</f>
        <v/>
      </c>
      <c r="M20" s="76" t="str">
        <f t="shared" si="13"/>
        <v/>
      </c>
      <c r="N20" s="76" t="str">
        <f t="shared" si="13"/>
        <v/>
      </c>
      <c r="O20" s="76" t="str">
        <f t="shared" si="13"/>
        <v/>
      </c>
      <c r="P20" s="76" t="str">
        <f t="shared" si="13"/>
        <v/>
      </c>
      <c r="Q20" s="76" t="str">
        <f t="shared" si="13"/>
        <v/>
      </c>
      <c r="R20" s="76" t="str">
        <f t="shared" si="13"/>
        <v/>
      </c>
      <c r="S20" s="76" t="str">
        <f t="shared" si="13"/>
        <v/>
      </c>
      <c r="T20" s="76" t="str">
        <f t="shared" si="13"/>
        <v/>
      </c>
      <c r="U20" s="76" t="str">
        <f t="shared" si="13"/>
        <v/>
      </c>
      <c r="V20" s="76" t="str">
        <f t="shared" si="13"/>
        <v/>
      </c>
      <c r="W20" s="76" t="str">
        <f t="shared" si="13"/>
        <v/>
      </c>
      <c r="X20" s="76" t="str">
        <f t="shared" si="13"/>
        <v/>
      </c>
      <c r="Y20" s="76" t="str">
        <f t="shared" si="13"/>
        <v/>
      </c>
      <c r="Z20" s="76" t="str">
        <f t="shared" si="13"/>
        <v/>
      </c>
      <c r="AA20" s="76" t="str">
        <f t="shared" si="13"/>
        <v/>
      </c>
      <c r="AB20" s="76" t="str">
        <f t="shared" si="13"/>
        <v/>
      </c>
      <c r="AC20" s="76" t="str">
        <f t="shared" si="13"/>
        <v/>
      </c>
      <c r="AD20" s="76" t="str">
        <f t="shared" si="13"/>
        <v/>
      </c>
      <c r="AE20" s="76" t="str">
        <f t="shared" si="13"/>
        <v/>
      </c>
      <c r="AF20" s="76" t="str">
        <f t="shared" si="13"/>
        <v/>
      </c>
      <c r="AG20" s="76" t="str">
        <f t="shared" si="13"/>
        <v/>
      </c>
      <c r="AH20" s="76" t="str">
        <f t="shared" si="13"/>
        <v/>
      </c>
      <c r="AI20" s="76" t="str">
        <f t="shared" si="13"/>
        <v/>
      </c>
      <c r="AJ20" s="76" t="str">
        <f t="shared" si="13"/>
        <v/>
      </c>
      <c r="AK20" s="76" t="str">
        <f t="shared" si="13"/>
        <v/>
      </c>
      <c r="AL20" s="76" t="str">
        <f t="shared" si="13"/>
        <v/>
      </c>
      <c r="AM20" s="76" t="str">
        <f t="shared" si="13"/>
        <v/>
      </c>
      <c r="AN20" s="76" t="str">
        <f t="shared" si="13"/>
        <v/>
      </c>
      <c r="AO20" s="76" t="str">
        <f t="shared" si="13"/>
        <v/>
      </c>
      <c r="AP20" s="76" t="str">
        <f t="shared" si="13"/>
        <v/>
      </c>
      <c r="AQ20" s="76" t="str">
        <f t="shared" si="13"/>
        <v/>
      </c>
      <c r="AR20" s="76" t="str">
        <f t="shared" si="13"/>
        <v/>
      </c>
    </row>
    <row r="21" spans="1:45" s="10" customFormat="1" x14ac:dyDescent="0.25">
      <c r="B21" s="36"/>
      <c r="C21" s="69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45" s="3" customFormat="1" x14ac:dyDescent="0.25">
      <c r="B22" s="79" t="s">
        <v>23</v>
      </c>
      <c r="C22" s="66" t="s">
        <v>19</v>
      </c>
      <c r="D22" s="67"/>
      <c r="E22" s="68"/>
      <c r="F22" s="4" t="str">
        <f>IF(F$3&gt;0,'Investment Scenario'!E108,"")</f>
        <v/>
      </c>
      <c r="G22" s="4" t="str">
        <f>IF(G$3&gt;0,'Investment Scenario'!F108,"")</f>
        <v/>
      </c>
      <c r="H22" s="4" t="str">
        <f>IF(H$3&gt;0,'Investment Scenario'!G108,"")</f>
        <v/>
      </c>
      <c r="I22" s="4" t="str">
        <f>IF(I$3&gt;0,'Investment Scenario'!H108,"")</f>
        <v/>
      </c>
      <c r="J22" s="4" t="str">
        <f>IF(J$3&gt;0,'Investment Scenario'!I108,"")</f>
        <v/>
      </c>
      <c r="K22" s="4" t="str">
        <f>IF(K$3&gt;0,'Investment Scenario'!J108,"")</f>
        <v/>
      </c>
      <c r="L22" s="4" t="str">
        <f>IF(L$3&gt;0,'Investment Scenario'!K108,"")</f>
        <v/>
      </c>
      <c r="M22" s="4" t="str">
        <f>IF(M$3&gt;0,'Investment Scenario'!L108,"")</f>
        <v/>
      </c>
      <c r="N22" s="4" t="str">
        <f>IF(N$3&gt;0,'Investment Scenario'!M108,"")</f>
        <v/>
      </c>
      <c r="O22" s="4" t="str">
        <f>IF(O$3&gt;0,'Investment Scenario'!N108,"")</f>
        <v/>
      </c>
      <c r="P22" s="4" t="str">
        <f>IF(P$3&gt;0,'Investment Scenario'!O108,"")</f>
        <v/>
      </c>
      <c r="Q22" s="4" t="str">
        <f>IF(Q$3&gt;0,'Investment Scenario'!P108,"")</f>
        <v/>
      </c>
      <c r="R22" s="4" t="str">
        <f>IF(R$3&gt;0,'Investment Scenario'!Q108,"")</f>
        <v/>
      </c>
      <c r="S22" s="4" t="str">
        <f>IF(S$3&gt;0,'Investment Scenario'!R108,"")</f>
        <v/>
      </c>
      <c r="T22" s="4" t="str">
        <f>IF(T$3&gt;0,'Investment Scenario'!S108,"")</f>
        <v/>
      </c>
      <c r="U22" s="4" t="str">
        <f>IF(U$3&gt;0,'Investment Scenario'!T108,"")</f>
        <v/>
      </c>
      <c r="V22" s="4" t="str">
        <f>IF(V$3&gt;0,'Investment Scenario'!U108,"")</f>
        <v/>
      </c>
      <c r="W22" s="4" t="str">
        <f>IF(W$3&gt;0,'Investment Scenario'!V108,"")</f>
        <v/>
      </c>
      <c r="X22" s="4" t="str">
        <f>IF(X$3&gt;0,'Investment Scenario'!W108,"")</f>
        <v/>
      </c>
      <c r="Y22" s="4" t="str">
        <f>IF(Y$3&gt;0,'Investment Scenario'!X108,"")</f>
        <v/>
      </c>
      <c r="Z22" s="4" t="str">
        <f>IF(Z$3&gt;0,'Investment Scenario'!Y108,"")</f>
        <v/>
      </c>
      <c r="AA22" s="4" t="str">
        <f>IF(AA$3&gt;0,'Investment Scenario'!Z108,"")</f>
        <v/>
      </c>
      <c r="AB22" s="4" t="str">
        <f>IF(AB$3&gt;0,'Investment Scenario'!AA108,"")</f>
        <v/>
      </c>
      <c r="AC22" s="4" t="str">
        <f>IF(AC$3&gt;0,'Investment Scenario'!AB108,"")</f>
        <v/>
      </c>
      <c r="AD22" s="4" t="str">
        <f>IF(AD$3&gt;0,'Investment Scenario'!AC108,"")</f>
        <v/>
      </c>
      <c r="AE22" s="4" t="str">
        <f>IF(AE$3&gt;0,'Investment Scenario'!AD108,"")</f>
        <v/>
      </c>
      <c r="AF22" s="4" t="str">
        <f>IF(AF$3&gt;0,'Investment Scenario'!AE108,"")</f>
        <v/>
      </c>
      <c r="AG22" s="4" t="str">
        <f>IF(AG$3&gt;0,'Investment Scenario'!AF108,"")</f>
        <v/>
      </c>
      <c r="AH22" s="4" t="str">
        <f>IF(AH$3&gt;0,'Investment Scenario'!AG108,"")</f>
        <v/>
      </c>
      <c r="AI22" s="4" t="str">
        <f>IF(AI$3&gt;0,'Investment Scenario'!AH108,"")</f>
        <v/>
      </c>
      <c r="AJ22" s="4" t="str">
        <f>IF(AJ$3&gt;0,'Investment Scenario'!AI108,"")</f>
        <v/>
      </c>
      <c r="AK22" s="4" t="str">
        <f>IF(AK$3&gt;0,'Investment Scenario'!AJ108,"")</f>
        <v/>
      </c>
      <c r="AL22" s="4" t="str">
        <f>IF(AL$3&gt;0,'Investment Scenario'!AK108,"")</f>
        <v/>
      </c>
      <c r="AM22" s="4" t="str">
        <f>IF(AM$3&gt;0,'Investment Scenario'!AL108,"")</f>
        <v/>
      </c>
      <c r="AN22" s="4" t="str">
        <f>IF(AN$3&gt;0,'Investment Scenario'!AM108,"")</f>
        <v/>
      </c>
      <c r="AO22" s="4" t="str">
        <f>IF(AO$3&gt;0,'Investment Scenario'!AN108,"")</f>
        <v/>
      </c>
      <c r="AP22" s="4" t="str">
        <f>IF(AP$3&gt;0,'Investment Scenario'!AO108,"")</f>
        <v/>
      </c>
      <c r="AQ22" s="4" t="str">
        <f>IF(AQ$3&gt;0,'Investment Scenario'!AP108,"")</f>
        <v/>
      </c>
      <c r="AR22" s="4" t="str">
        <f>IF(AR$3&gt;0,'Investment Scenario'!AQ108,"")</f>
        <v/>
      </c>
    </row>
    <row r="23" spans="1:45" s="10" customFormat="1" x14ac:dyDescent="0.25">
      <c r="L23" s="31"/>
    </row>
    <row r="24" spans="1:45" s="10" customFormat="1" x14ac:dyDescent="0.25">
      <c r="A24" s="19" t="s">
        <v>24</v>
      </c>
      <c r="C24" s="69"/>
      <c r="D24" s="80"/>
      <c r="E24" s="80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45" s="3" customFormat="1" x14ac:dyDescent="0.25">
      <c r="A25" s="60"/>
      <c r="B25" s="62" t="s">
        <v>25</v>
      </c>
      <c r="C25" s="63" t="s">
        <v>26</v>
      </c>
      <c r="D25" s="64"/>
      <c r="E25" s="65"/>
      <c r="F25" s="5" t="str">
        <f t="shared" ref="F25:AR25" si="14">IF(F$3&gt;0,F15*F5/1000,"")</f>
        <v/>
      </c>
      <c r="G25" s="5" t="str">
        <f t="shared" si="14"/>
        <v/>
      </c>
      <c r="H25" s="5" t="str">
        <f t="shared" si="14"/>
        <v/>
      </c>
      <c r="I25" s="5" t="str">
        <f t="shared" si="14"/>
        <v/>
      </c>
      <c r="J25" s="5" t="str">
        <f t="shared" si="14"/>
        <v/>
      </c>
      <c r="K25" s="5" t="str">
        <f t="shared" si="14"/>
        <v/>
      </c>
      <c r="L25" s="5" t="str">
        <f t="shared" si="14"/>
        <v/>
      </c>
      <c r="M25" s="5" t="str">
        <f t="shared" si="14"/>
        <v/>
      </c>
      <c r="N25" s="5" t="str">
        <f t="shared" si="14"/>
        <v/>
      </c>
      <c r="O25" s="5" t="str">
        <f t="shared" si="14"/>
        <v/>
      </c>
      <c r="P25" s="5" t="str">
        <f t="shared" si="14"/>
        <v/>
      </c>
      <c r="Q25" s="5" t="str">
        <f t="shared" si="14"/>
        <v/>
      </c>
      <c r="R25" s="5" t="str">
        <f t="shared" si="14"/>
        <v/>
      </c>
      <c r="S25" s="5" t="str">
        <f t="shared" si="14"/>
        <v/>
      </c>
      <c r="T25" s="5" t="str">
        <f t="shared" si="14"/>
        <v/>
      </c>
      <c r="U25" s="5" t="str">
        <f t="shared" si="14"/>
        <v/>
      </c>
      <c r="V25" s="5" t="str">
        <f t="shared" si="14"/>
        <v/>
      </c>
      <c r="W25" s="5" t="str">
        <f t="shared" si="14"/>
        <v/>
      </c>
      <c r="X25" s="5" t="str">
        <f t="shared" si="14"/>
        <v/>
      </c>
      <c r="Y25" s="5" t="str">
        <f t="shared" si="14"/>
        <v/>
      </c>
      <c r="Z25" s="5" t="str">
        <f t="shared" si="14"/>
        <v/>
      </c>
      <c r="AA25" s="5" t="str">
        <f t="shared" si="14"/>
        <v/>
      </c>
      <c r="AB25" s="5" t="str">
        <f t="shared" si="14"/>
        <v/>
      </c>
      <c r="AC25" s="5" t="str">
        <f t="shared" si="14"/>
        <v/>
      </c>
      <c r="AD25" s="5" t="str">
        <f t="shared" si="14"/>
        <v/>
      </c>
      <c r="AE25" s="5" t="str">
        <f t="shared" si="14"/>
        <v/>
      </c>
      <c r="AF25" s="5" t="str">
        <f t="shared" si="14"/>
        <v/>
      </c>
      <c r="AG25" s="5" t="str">
        <f t="shared" si="14"/>
        <v/>
      </c>
      <c r="AH25" s="5" t="str">
        <f t="shared" si="14"/>
        <v/>
      </c>
      <c r="AI25" s="5" t="str">
        <f t="shared" si="14"/>
        <v/>
      </c>
      <c r="AJ25" s="5" t="str">
        <f t="shared" si="14"/>
        <v/>
      </c>
      <c r="AK25" s="5" t="str">
        <f t="shared" si="14"/>
        <v/>
      </c>
      <c r="AL25" s="5" t="str">
        <f t="shared" si="14"/>
        <v/>
      </c>
      <c r="AM25" s="5" t="str">
        <f t="shared" si="14"/>
        <v/>
      </c>
      <c r="AN25" s="5" t="str">
        <f t="shared" si="14"/>
        <v/>
      </c>
      <c r="AO25" s="5" t="str">
        <f t="shared" si="14"/>
        <v/>
      </c>
      <c r="AP25" s="5" t="str">
        <f t="shared" si="14"/>
        <v/>
      </c>
      <c r="AQ25" s="5" t="str">
        <f t="shared" si="14"/>
        <v/>
      </c>
      <c r="AR25" s="5" t="str">
        <f t="shared" si="14"/>
        <v/>
      </c>
      <c r="AS25" s="41"/>
    </row>
    <row r="26" spans="1:45" s="3" customFormat="1" x14ac:dyDescent="0.25">
      <c r="A26" s="60"/>
      <c r="B26" s="62" t="s">
        <v>27</v>
      </c>
      <c r="C26" s="63" t="s">
        <v>26</v>
      </c>
      <c r="D26" s="64"/>
      <c r="E26" s="65"/>
      <c r="F26" s="5" t="str">
        <f t="shared" ref="F26:AR26" si="15">IF(F$3&gt;0,F7*F22/1000,"")</f>
        <v/>
      </c>
      <c r="G26" s="5" t="str">
        <f t="shared" si="15"/>
        <v/>
      </c>
      <c r="H26" s="5" t="str">
        <f t="shared" si="15"/>
        <v/>
      </c>
      <c r="I26" s="5" t="str">
        <f t="shared" si="15"/>
        <v/>
      </c>
      <c r="J26" s="5" t="str">
        <f t="shared" si="15"/>
        <v/>
      </c>
      <c r="K26" s="5" t="str">
        <f t="shared" si="15"/>
        <v/>
      </c>
      <c r="L26" s="5" t="str">
        <f t="shared" si="15"/>
        <v/>
      </c>
      <c r="M26" s="5" t="str">
        <f t="shared" si="15"/>
        <v/>
      </c>
      <c r="N26" s="5" t="str">
        <f t="shared" si="15"/>
        <v/>
      </c>
      <c r="O26" s="5" t="str">
        <f t="shared" si="15"/>
        <v/>
      </c>
      <c r="P26" s="5" t="str">
        <f t="shared" si="15"/>
        <v/>
      </c>
      <c r="Q26" s="5" t="str">
        <f t="shared" si="15"/>
        <v/>
      </c>
      <c r="R26" s="5" t="str">
        <f t="shared" si="15"/>
        <v/>
      </c>
      <c r="S26" s="5" t="str">
        <f t="shared" si="15"/>
        <v/>
      </c>
      <c r="T26" s="5" t="str">
        <f t="shared" si="15"/>
        <v/>
      </c>
      <c r="U26" s="5" t="str">
        <f t="shared" si="15"/>
        <v/>
      </c>
      <c r="V26" s="5" t="str">
        <f t="shared" si="15"/>
        <v/>
      </c>
      <c r="W26" s="5" t="str">
        <f t="shared" si="15"/>
        <v/>
      </c>
      <c r="X26" s="5" t="str">
        <f t="shared" si="15"/>
        <v/>
      </c>
      <c r="Y26" s="5" t="str">
        <f t="shared" si="15"/>
        <v/>
      </c>
      <c r="Z26" s="5" t="str">
        <f t="shared" si="15"/>
        <v/>
      </c>
      <c r="AA26" s="5" t="str">
        <f t="shared" si="15"/>
        <v/>
      </c>
      <c r="AB26" s="5" t="str">
        <f t="shared" si="15"/>
        <v/>
      </c>
      <c r="AC26" s="5" t="str">
        <f t="shared" si="15"/>
        <v/>
      </c>
      <c r="AD26" s="5" t="str">
        <f t="shared" si="15"/>
        <v/>
      </c>
      <c r="AE26" s="5" t="str">
        <f t="shared" si="15"/>
        <v/>
      </c>
      <c r="AF26" s="5" t="str">
        <f t="shared" si="15"/>
        <v/>
      </c>
      <c r="AG26" s="5" t="str">
        <f t="shared" si="15"/>
        <v/>
      </c>
      <c r="AH26" s="5" t="str">
        <f t="shared" si="15"/>
        <v/>
      </c>
      <c r="AI26" s="5" t="str">
        <f t="shared" si="15"/>
        <v/>
      </c>
      <c r="AJ26" s="5" t="str">
        <f t="shared" si="15"/>
        <v/>
      </c>
      <c r="AK26" s="5" t="str">
        <f t="shared" si="15"/>
        <v/>
      </c>
      <c r="AL26" s="5" t="str">
        <f t="shared" si="15"/>
        <v/>
      </c>
      <c r="AM26" s="5" t="str">
        <f t="shared" si="15"/>
        <v/>
      </c>
      <c r="AN26" s="5" t="str">
        <f t="shared" si="15"/>
        <v/>
      </c>
      <c r="AO26" s="5" t="str">
        <f t="shared" si="15"/>
        <v/>
      </c>
      <c r="AP26" s="5" t="str">
        <f t="shared" si="15"/>
        <v/>
      </c>
      <c r="AQ26" s="5" t="str">
        <f t="shared" si="15"/>
        <v/>
      </c>
      <c r="AR26" s="5" t="str">
        <f t="shared" si="15"/>
        <v/>
      </c>
      <c r="AS26" s="41"/>
    </row>
    <row r="27" spans="1:45" s="3" customFormat="1" x14ac:dyDescent="0.25">
      <c r="B27" s="79" t="s">
        <v>28</v>
      </c>
      <c r="C27" s="66" t="s">
        <v>26</v>
      </c>
      <c r="D27" s="67"/>
      <c r="E27" s="68"/>
      <c r="F27" s="81" t="str">
        <f>IF(F$3&gt;0,'Investment Scenario'!E123/1000000,"")</f>
        <v/>
      </c>
      <c r="G27" s="81" t="str">
        <f>IF(G$3&gt;0,'Investment Scenario'!F123/1000000,"")</f>
        <v/>
      </c>
      <c r="H27" s="81" t="str">
        <f>IF(H$3&gt;0,'Investment Scenario'!G123/1000000,"")</f>
        <v/>
      </c>
      <c r="I27" s="81" t="str">
        <f>IF(I$3&gt;0,'Investment Scenario'!H123/1000000,"")</f>
        <v/>
      </c>
      <c r="J27" s="81" t="str">
        <f>IF(J$3&gt;0,'Investment Scenario'!I123/1000000,"")</f>
        <v/>
      </c>
      <c r="K27" s="81" t="str">
        <f>IF(K$3&gt;0,'Investment Scenario'!J123/1000000,"")</f>
        <v/>
      </c>
      <c r="L27" s="81" t="str">
        <f>IF(L$3&gt;0,'Investment Scenario'!K123/1000000,"")</f>
        <v/>
      </c>
      <c r="M27" s="81" t="str">
        <f>IF(M$3&gt;0,'Investment Scenario'!L123/1000000,"")</f>
        <v/>
      </c>
      <c r="N27" s="81" t="str">
        <f>IF(N$3&gt;0,'Investment Scenario'!M123/1000000,"")</f>
        <v/>
      </c>
      <c r="O27" s="81" t="str">
        <f>IF(O$3&gt;0,'Investment Scenario'!N123/1000000,"")</f>
        <v/>
      </c>
      <c r="P27" s="81" t="str">
        <f>IF(P$3&gt;0,'Investment Scenario'!O123/1000000,"")</f>
        <v/>
      </c>
      <c r="Q27" s="81" t="str">
        <f>IF(Q$3&gt;0,'Investment Scenario'!P123/1000000,"")</f>
        <v/>
      </c>
      <c r="R27" s="81" t="str">
        <f>IF(R$3&gt;0,'Investment Scenario'!Q123/1000000,"")</f>
        <v/>
      </c>
      <c r="S27" s="81" t="str">
        <f>IF(S$3&gt;0,'Investment Scenario'!R123/1000000,"")</f>
        <v/>
      </c>
      <c r="T27" s="81" t="str">
        <f>IF(T$3&gt;0,'Investment Scenario'!S123/1000000,"")</f>
        <v/>
      </c>
      <c r="U27" s="81" t="str">
        <f>IF(U$3&gt;0,'Investment Scenario'!T123/1000000,"")</f>
        <v/>
      </c>
      <c r="V27" s="81" t="str">
        <f>IF(V$3&gt;0,'Investment Scenario'!U123/1000000,"")</f>
        <v/>
      </c>
      <c r="W27" s="81" t="str">
        <f>IF(W$3&gt;0,'Investment Scenario'!V123/1000000,"")</f>
        <v/>
      </c>
      <c r="X27" s="81" t="str">
        <f>IF(X$3&gt;0,'Investment Scenario'!W123/1000000,"")</f>
        <v/>
      </c>
      <c r="Y27" s="81" t="str">
        <f>IF(Y$3&gt;0,'Investment Scenario'!X123/1000000,"")</f>
        <v/>
      </c>
      <c r="Z27" s="81" t="str">
        <f>IF(Z$3&gt;0,'Investment Scenario'!Y123/1000000,"")</f>
        <v/>
      </c>
      <c r="AA27" s="81" t="str">
        <f>IF(AA$3&gt;0,'Investment Scenario'!Z123/1000000,"")</f>
        <v/>
      </c>
      <c r="AB27" s="81" t="str">
        <f>IF(AB$3&gt;0,'Investment Scenario'!AA123/1000000,"")</f>
        <v/>
      </c>
      <c r="AC27" s="81" t="str">
        <f>IF(AC$3&gt;0,'Investment Scenario'!AB123/1000000,"")</f>
        <v/>
      </c>
      <c r="AD27" s="81" t="str">
        <f>IF(AD$3&gt;0,'Investment Scenario'!AC123/1000000,"")</f>
        <v/>
      </c>
      <c r="AE27" s="81" t="str">
        <f>IF(AE$3&gt;0,'Investment Scenario'!AD123/1000000,"")</f>
        <v/>
      </c>
      <c r="AF27" s="81" t="str">
        <f>IF(AF$3&gt;0,'Investment Scenario'!AE123/1000000,"")</f>
        <v/>
      </c>
      <c r="AG27" s="81" t="str">
        <f>IF(AG$3&gt;0,'Investment Scenario'!AF123/1000000,"")</f>
        <v/>
      </c>
      <c r="AH27" s="81" t="str">
        <f>IF(AH$3&gt;0,'Investment Scenario'!AG123/1000000,"")</f>
        <v/>
      </c>
      <c r="AI27" s="81" t="str">
        <f>IF(AI$3&gt;0,'Investment Scenario'!AH123/1000000,"")</f>
        <v/>
      </c>
      <c r="AJ27" s="81" t="str">
        <f>IF(AJ$3&gt;0,'Investment Scenario'!AI123/1000000,"")</f>
        <v/>
      </c>
      <c r="AK27" s="81" t="str">
        <f>IF(AK$3&gt;0,'Investment Scenario'!AJ123/1000000,"")</f>
        <v/>
      </c>
      <c r="AL27" s="81" t="str">
        <f>IF(AL$3&gt;0,'Investment Scenario'!AK123/1000000,"")</f>
        <v/>
      </c>
      <c r="AM27" s="81" t="str">
        <f>IF(AM$3&gt;0,'Investment Scenario'!AL123/1000000,"")</f>
        <v/>
      </c>
      <c r="AN27" s="81" t="str">
        <f>IF(AN$3&gt;0,'Investment Scenario'!AM123/1000000,"")</f>
        <v/>
      </c>
      <c r="AO27" s="81" t="str">
        <f>IF(AO$3&gt;0,'Investment Scenario'!AN123/1000000,"")</f>
        <v/>
      </c>
      <c r="AP27" s="81" t="str">
        <f>IF(AP$3&gt;0,'Investment Scenario'!AO123/1000000,"")</f>
        <v/>
      </c>
      <c r="AQ27" s="81" t="str">
        <f>IF(AQ$3&gt;0,'Investment Scenario'!AP123/1000000,"")</f>
        <v/>
      </c>
      <c r="AR27" s="81" t="str">
        <f>IF(AR$3&gt;0,'Investment Scenario'!AQ123/1000000,"")</f>
        <v/>
      </c>
    </row>
    <row r="28" spans="1:45" s="3" customFormat="1" x14ac:dyDescent="0.25">
      <c r="A28" s="60"/>
      <c r="B28" s="82" t="s">
        <v>29</v>
      </c>
      <c r="C28" s="83" t="s">
        <v>26</v>
      </c>
      <c r="D28" s="84"/>
      <c r="E28" s="85"/>
      <c r="F28" s="86" t="str">
        <f t="shared" ref="F28:J28" si="16">IF(F$3&gt;0,SUM(F25:F27),"")</f>
        <v/>
      </c>
      <c r="G28" s="86" t="str">
        <f t="shared" si="16"/>
        <v/>
      </c>
      <c r="H28" s="86" t="str">
        <f t="shared" si="16"/>
        <v/>
      </c>
      <c r="I28" s="86" t="str">
        <f>IF(I$3&gt;0,SUM(I25:I27),"")</f>
        <v/>
      </c>
      <c r="J28" s="86" t="str">
        <f t="shared" si="16"/>
        <v/>
      </c>
      <c r="K28" s="86" t="str">
        <f>IF(K$3&gt;0,SUM(K25:K27),"")</f>
        <v/>
      </c>
      <c r="L28" s="86" t="str">
        <f t="shared" ref="L28:AR28" si="17">IF(L$3&gt;0,SUM(L25:L27),"")</f>
        <v/>
      </c>
      <c r="M28" s="86" t="str">
        <f t="shared" si="17"/>
        <v/>
      </c>
      <c r="N28" s="86" t="str">
        <f t="shared" si="17"/>
        <v/>
      </c>
      <c r="O28" s="86" t="str">
        <f t="shared" si="17"/>
        <v/>
      </c>
      <c r="P28" s="86" t="str">
        <f t="shared" si="17"/>
        <v/>
      </c>
      <c r="Q28" s="86" t="str">
        <f t="shared" si="17"/>
        <v/>
      </c>
      <c r="R28" s="86" t="str">
        <f t="shared" si="17"/>
        <v/>
      </c>
      <c r="S28" s="86" t="str">
        <f t="shared" si="17"/>
        <v/>
      </c>
      <c r="T28" s="86" t="str">
        <f t="shared" si="17"/>
        <v/>
      </c>
      <c r="U28" s="86" t="str">
        <f t="shared" si="17"/>
        <v/>
      </c>
      <c r="V28" s="86" t="str">
        <f t="shared" si="17"/>
        <v/>
      </c>
      <c r="W28" s="86" t="str">
        <f t="shared" si="17"/>
        <v/>
      </c>
      <c r="X28" s="86" t="str">
        <f t="shared" si="17"/>
        <v/>
      </c>
      <c r="Y28" s="86" t="str">
        <f t="shared" si="17"/>
        <v/>
      </c>
      <c r="Z28" s="86" t="str">
        <f t="shared" si="17"/>
        <v/>
      </c>
      <c r="AA28" s="86" t="str">
        <f t="shared" si="17"/>
        <v/>
      </c>
      <c r="AB28" s="86" t="str">
        <f t="shared" si="17"/>
        <v/>
      </c>
      <c r="AC28" s="86" t="str">
        <f t="shared" si="17"/>
        <v/>
      </c>
      <c r="AD28" s="86" t="str">
        <f t="shared" si="17"/>
        <v/>
      </c>
      <c r="AE28" s="86" t="str">
        <f t="shared" si="17"/>
        <v/>
      </c>
      <c r="AF28" s="86" t="str">
        <f t="shared" si="17"/>
        <v/>
      </c>
      <c r="AG28" s="86" t="str">
        <f t="shared" si="17"/>
        <v/>
      </c>
      <c r="AH28" s="86" t="str">
        <f t="shared" si="17"/>
        <v/>
      </c>
      <c r="AI28" s="86" t="str">
        <f t="shared" si="17"/>
        <v/>
      </c>
      <c r="AJ28" s="86" t="str">
        <f t="shared" si="17"/>
        <v/>
      </c>
      <c r="AK28" s="86" t="str">
        <f t="shared" si="17"/>
        <v/>
      </c>
      <c r="AL28" s="86" t="str">
        <f t="shared" si="17"/>
        <v/>
      </c>
      <c r="AM28" s="86" t="str">
        <f t="shared" si="17"/>
        <v/>
      </c>
      <c r="AN28" s="86" t="str">
        <f t="shared" si="17"/>
        <v/>
      </c>
      <c r="AO28" s="86" t="str">
        <f t="shared" si="17"/>
        <v/>
      </c>
      <c r="AP28" s="86" t="str">
        <f t="shared" si="17"/>
        <v/>
      </c>
      <c r="AQ28" s="86" t="str">
        <f t="shared" si="17"/>
        <v/>
      </c>
      <c r="AR28" s="86" t="str">
        <f t="shared" si="17"/>
        <v/>
      </c>
      <c r="AS28" s="41"/>
    </row>
    <row r="29" spans="1:45" s="10" customFormat="1" x14ac:dyDescent="0.25">
      <c r="C29" s="69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1:45" s="10" customFormat="1" x14ac:dyDescent="0.25">
      <c r="A30" s="19" t="s">
        <v>30</v>
      </c>
      <c r="C30" s="69"/>
      <c r="F30" s="31"/>
      <c r="G30" s="87"/>
      <c r="H30" s="88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45" s="3" customFormat="1" x14ac:dyDescent="0.25">
      <c r="B31" s="79" t="s">
        <v>31</v>
      </c>
      <c r="C31" s="66" t="s">
        <v>26</v>
      </c>
      <c r="D31" s="67"/>
      <c r="E31" s="68"/>
      <c r="F31" s="81" t="str">
        <f>IF(F$3&gt;0,-'Investment Scenario'!E85/1000000,"")</f>
        <v/>
      </c>
      <c r="G31" s="81" t="str">
        <f>IF(G$3&gt;0,-'Investment Scenario'!F85/1000000,"")</f>
        <v/>
      </c>
      <c r="H31" s="81" t="str">
        <f>IF(H$3&gt;0,-'Investment Scenario'!G85/1000000,"")</f>
        <v/>
      </c>
      <c r="I31" s="81" t="str">
        <f>IF(I$3&gt;0,-'Investment Scenario'!H85/1000000,"")</f>
        <v/>
      </c>
      <c r="J31" s="81" t="str">
        <f>IF(J$3&gt;0,-'Investment Scenario'!I85/1000000,"")</f>
        <v/>
      </c>
      <c r="K31" s="81" t="str">
        <f>IF(K$3&gt;0,-'Investment Scenario'!J85/1000000,"")</f>
        <v/>
      </c>
      <c r="L31" s="81" t="str">
        <f>IF(L$3&gt;0,-'Investment Scenario'!K85/1000000,"")</f>
        <v/>
      </c>
      <c r="M31" s="81" t="str">
        <f>IF(M$3&gt;0,-'Investment Scenario'!L85/1000000,"")</f>
        <v/>
      </c>
      <c r="N31" s="81" t="str">
        <f>IF(N$3&gt;0,-'Investment Scenario'!M85/1000000,"")</f>
        <v/>
      </c>
      <c r="O31" s="81" t="str">
        <f>IF(O$3&gt;0,-'Investment Scenario'!N85/1000000,"")</f>
        <v/>
      </c>
      <c r="P31" s="81" t="str">
        <f>IF(P$3&gt;0,-'Investment Scenario'!O85/1000000,"")</f>
        <v/>
      </c>
      <c r="Q31" s="81" t="str">
        <f>IF(Q$3&gt;0,-'Investment Scenario'!P85/1000000,"")</f>
        <v/>
      </c>
      <c r="R31" s="81" t="str">
        <f>IF(R$3&gt;0,-'Investment Scenario'!Q85/1000000,"")</f>
        <v/>
      </c>
      <c r="S31" s="81" t="str">
        <f>IF(S$3&gt;0,-'Investment Scenario'!R85/1000000,"")</f>
        <v/>
      </c>
      <c r="T31" s="81" t="str">
        <f>IF(T$3&gt;0,-'Investment Scenario'!S85/1000000,"")</f>
        <v/>
      </c>
      <c r="U31" s="81" t="str">
        <f>IF(U$3&gt;0,-'Investment Scenario'!T85/1000000,"")</f>
        <v/>
      </c>
      <c r="V31" s="81" t="str">
        <f>IF(V$3&gt;0,-'Investment Scenario'!U85/1000000,"")</f>
        <v/>
      </c>
      <c r="W31" s="81" t="str">
        <f>IF(W$3&gt;0,-'Investment Scenario'!V85/1000000,"")</f>
        <v/>
      </c>
      <c r="X31" s="81" t="str">
        <f>IF(X$3&gt;0,-'Investment Scenario'!W85/1000000,"")</f>
        <v/>
      </c>
      <c r="Y31" s="81" t="str">
        <f>IF(Y$3&gt;0,-'Investment Scenario'!X85/1000000,"")</f>
        <v/>
      </c>
      <c r="Z31" s="81" t="str">
        <f>IF(Z$3&gt;0,-'Investment Scenario'!Y85/1000000,"")</f>
        <v/>
      </c>
      <c r="AA31" s="81" t="str">
        <f>IF(AA$3&gt;0,-'Investment Scenario'!Z85/1000000,"")</f>
        <v/>
      </c>
      <c r="AB31" s="81" t="str">
        <f>IF(AB$3&gt;0,-'Investment Scenario'!AA85/1000000,"")</f>
        <v/>
      </c>
      <c r="AC31" s="81" t="str">
        <f>IF(AC$3&gt;0,-'Investment Scenario'!AB85/1000000,"")</f>
        <v/>
      </c>
      <c r="AD31" s="81" t="str">
        <f>IF(AD$3&gt;0,-'Investment Scenario'!AC85/1000000,"")</f>
        <v/>
      </c>
      <c r="AE31" s="81" t="str">
        <f>IF(AE$3&gt;0,-'Investment Scenario'!AD85/1000000,"")</f>
        <v/>
      </c>
      <c r="AF31" s="81" t="str">
        <f>IF(AF$3&gt;0,-'Investment Scenario'!AE85/1000000,"")</f>
        <v/>
      </c>
      <c r="AG31" s="81" t="str">
        <f>IF(AG$3&gt;0,-'Investment Scenario'!AF85/1000000,"")</f>
        <v/>
      </c>
      <c r="AH31" s="81" t="str">
        <f>IF(AH$3&gt;0,-'Investment Scenario'!AG85/1000000,"")</f>
        <v/>
      </c>
      <c r="AI31" s="81" t="str">
        <f>IF(AI$3&gt;0,-'Investment Scenario'!AH85/1000000,"")</f>
        <v/>
      </c>
      <c r="AJ31" s="81" t="str">
        <f>IF(AJ$3&gt;0,-'Investment Scenario'!AI85/1000000,"")</f>
        <v/>
      </c>
      <c r="AK31" s="81" t="str">
        <f>IF(AK$3&gt;0,-'Investment Scenario'!AJ85/1000000,"")</f>
        <v/>
      </c>
      <c r="AL31" s="81" t="str">
        <f>IF(AL$3&gt;0,-'Investment Scenario'!AK85/1000000,"")</f>
        <v/>
      </c>
      <c r="AM31" s="81" t="str">
        <f>IF(AM$3&gt;0,-'Investment Scenario'!AL85/1000000,"")</f>
        <v/>
      </c>
      <c r="AN31" s="81" t="str">
        <f>IF(AN$3&gt;0,-'Investment Scenario'!AM85/1000000,"")</f>
        <v/>
      </c>
      <c r="AO31" s="81" t="str">
        <f>IF(AO$3&gt;0,-'Investment Scenario'!AN85/1000000,"")</f>
        <v/>
      </c>
      <c r="AP31" s="81" t="str">
        <f>IF(AP$3&gt;0,-'Investment Scenario'!AO85/1000000,"")</f>
        <v/>
      </c>
      <c r="AQ31" s="81" t="str">
        <f>IF(AQ$3&gt;0,-'Investment Scenario'!AP85/1000000,"")</f>
        <v/>
      </c>
      <c r="AR31" s="81" t="str">
        <f>IF(AR$3&gt;0,-'Investment Scenario'!AQ85/1000000,"")</f>
        <v/>
      </c>
    </row>
    <row r="32" spans="1:45" s="3" customFormat="1" x14ac:dyDescent="0.25">
      <c r="B32" s="79" t="s">
        <v>32</v>
      </c>
      <c r="C32" s="66" t="s">
        <v>26</v>
      </c>
      <c r="D32" s="67"/>
      <c r="E32" s="68"/>
      <c r="F32" s="81" t="str">
        <f>IF(F$3&gt;0,-'Investment Scenario'!E88/1000000,"")</f>
        <v/>
      </c>
      <c r="G32" s="81" t="str">
        <f>IF(G$3&gt;0,-'Investment Scenario'!F88/1000000,"")</f>
        <v/>
      </c>
      <c r="H32" s="81" t="str">
        <f>IF(H$3&gt;0,-'Investment Scenario'!G88/1000000,"")</f>
        <v/>
      </c>
      <c r="I32" s="81" t="str">
        <f>IF(I$3&gt;0,-'Investment Scenario'!H88/1000000,"")</f>
        <v/>
      </c>
      <c r="J32" s="81" t="str">
        <f>IF(J$3&gt;0,-'Investment Scenario'!I88/1000000,"")</f>
        <v/>
      </c>
      <c r="K32" s="81" t="str">
        <f>IF(K$3&gt;0,-'Investment Scenario'!J88/1000000,"")</f>
        <v/>
      </c>
      <c r="L32" s="81" t="str">
        <f>IF(L$3&gt;0,-'Investment Scenario'!K88/1000000,"")</f>
        <v/>
      </c>
      <c r="M32" s="81" t="str">
        <f>IF(M$3&gt;0,-'Investment Scenario'!L88/1000000,"")</f>
        <v/>
      </c>
      <c r="N32" s="81" t="str">
        <f>IF(N$3&gt;0,-'Investment Scenario'!M88/1000000,"")</f>
        <v/>
      </c>
      <c r="O32" s="81" t="str">
        <f>IF(O$3&gt;0,-'Investment Scenario'!N88/1000000,"")</f>
        <v/>
      </c>
      <c r="P32" s="81" t="str">
        <f>IF(P$3&gt;0,-'Investment Scenario'!O88/1000000,"")</f>
        <v/>
      </c>
      <c r="Q32" s="81" t="str">
        <f>IF(Q$3&gt;0,-'Investment Scenario'!P88/1000000,"")</f>
        <v/>
      </c>
      <c r="R32" s="81" t="str">
        <f>IF(R$3&gt;0,-'Investment Scenario'!Q88/1000000,"")</f>
        <v/>
      </c>
      <c r="S32" s="81" t="str">
        <f>IF(S$3&gt;0,-'Investment Scenario'!R88/1000000,"")</f>
        <v/>
      </c>
      <c r="T32" s="81" t="str">
        <f>IF(T$3&gt;0,-'Investment Scenario'!S88/1000000,"")</f>
        <v/>
      </c>
      <c r="U32" s="81" t="str">
        <f>IF(U$3&gt;0,-'Investment Scenario'!T88/1000000,"")</f>
        <v/>
      </c>
      <c r="V32" s="81" t="str">
        <f>IF(V$3&gt;0,-'Investment Scenario'!U88/1000000,"")</f>
        <v/>
      </c>
      <c r="W32" s="81" t="str">
        <f>IF(W$3&gt;0,-'Investment Scenario'!V88/1000000,"")</f>
        <v/>
      </c>
      <c r="X32" s="81" t="str">
        <f>IF(X$3&gt;0,-'Investment Scenario'!W88/1000000,"")</f>
        <v/>
      </c>
      <c r="Y32" s="81" t="str">
        <f>IF(Y$3&gt;0,-'Investment Scenario'!X88/1000000,"")</f>
        <v/>
      </c>
      <c r="Z32" s="81" t="str">
        <f>IF(Z$3&gt;0,-'Investment Scenario'!Y88/1000000,"")</f>
        <v/>
      </c>
      <c r="AA32" s="81" t="str">
        <f>IF(AA$3&gt;0,-'Investment Scenario'!Z88/1000000,"")</f>
        <v/>
      </c>
      <c r="AB32" s="81" t="str">
        <f>IF(AB$3&gt;0,-'Investment Scenario'!AA88/1000000,"")</f>
        <v/>
      </c>
      <c r="AC32" s="81" t="str">
        <f>IF(AC$3&gt;0,-'Investment Scenario'!AB88/1000000,"")</f>
        <v/>
      </c>
      <c r="AD32" s="81" t="str">
        <f>IF(AD$3&gt;0,-'Investment Scenario'!AC88/1000000,"")</f>
        <v/>
      </c>
      <c r="AE32" s="81" t="str">
        <f>IF(AE$3&gt;0,-'Investment Scenario'!AD88/1000000,"")</f>
        <v/>
      </c>
      <c r="AF32" s="81" t="str">
        <f>IF(AF$3&gt;0,-'Investment Scenario'!AE88/1000000,"")</f>
        <v/>
      </c>
      <c r="AG32" s="81" t="str">
        <f>IF(AG$3&gt;0,-'Investment Scenario'!AF88/1000000,"")</f>
        <v/>
      </c>
      <c r="AH32" s="81" t="str">
        <f>IF(AH$3&gt;0,-'Investment Scenario'!AG88/1000000,"")</f>
        <v/>
      </c>
      <c r="AI32" s="81" t="str">
        <f>IF(AI$3&gt;0,-'Investment Scenario'!AH88/1000000,"")</f>
        <v/>
      </c>
      <c r="AJ32" s="81" t="str">
        <f>IF(AJ$3&gt;0,-'Investment Scenario'!AI88/1000000,"")</f>
        <v/>
      </c>
      <c r="AK32" s="81" t="str">
        <f>IF(AK$3&gt;0,-'Investment Scenario'!AJ88/1000000,"")</f>
        <v/>
      </c>
      <c r="AL32" s="81" t="str">
        <f>IF(AL$3&gt;0,-'Investment Scenario'!AK88/1000000,"")</f>
        <v/>
      </c>
      <c r="AM32" s="81" t="str">
        <f>IF(AM$3&gt;0,-'Investment Scenario'!AL88/1000000,"")</f>
        <v/>
      </c>
      <c r="AN32" s="81" t="str">
        <f>IF(AN$3&gt;0,-'Investment Scenario'!AM88/1000000,"")</f>
        <v/>
      </c>
      <c r="AO32" s="81" t="str">
        <f>IF(AO$3&gt;0,-'Investment Scenario'!AN88/1000000,"")</f>
        <v/>
      </c>
      <c r="AP32" s="81" t="str">
        <f>IF(AP$3&gt;0,-'Investment Scenario'!AO88/1000000,"")</f>
        <v/>
      </c>
      <c r="AQ32" s="81" t="str">
        <f>IF(AQ$3&gt;0,-'Investment Scenario'!AP88/1000000,"")</f>
        <v/>
      </c>
      <c r="AR32" s="81" t="str">
        <f>IF(AR$3&gt;0,-'Investment Scenario'!AQ88/1000000,"")</f>
        <v/>
      </c>
    </row>
    <row r="33" spans="1:45" s="3" customFormat="1" x14ac:dyDescent="0.25">
      <c r="B33" s="79" t="s">
        <v>33</v>
      </c>
      <c r="C33" s="66" t="s">
        <v>26</v>
      </c>
      <c r="D33" s="67"/>
      <c r="E33" s="68"/>
      <c r="F33" s="81" t="str">
        <f>IF(F$3&gt;0,-'Investment Scenario'!E103/1000000,"")</f>
        <v/>
      </c>
      <c r="G33" s="81" t="str">
        <f>IF(G$3&gt;0,-'Investment Scenario'!F103/1000000,"")</f>
        <v/>
      </c>
      <c r="H33" s="81" t="str">
        <f>IF(H$3&gt;0,-'Investment Scenario'!G103/1000000,"")</f>
        <v/>
      </c>
      <c r="I33" s="81" t="str">
        <f>IF(I$3&gt;0,-'Investment Scenario'!H103/1000000,"")</f>
        <v/>
      </c>
      <c r="J33" s="81" t="str">
        <f>IF(J$3&gt;0,-'Investment Scenario'!I103/1000000,"")</f>
        <v/>
      </c>
      <c r="K33" s="81" t="str">
        <f>IF(K$3&gt;0,-'Investment Scenario'!J103/1000000,"")</f>
        <v/>
      </c>
      <c r="L33" s="81" t="str">
        <f>IF(L$3&gt;0,-'Investment Scenario'!K103/1000000,"")</f>
        <v/>
      </c>
      <c r="M33" s="81" t="str">
        <f>IF(M$3&gt;0,-'Investment Scenario'!L103/1000000,"")</f>
        <v/>
      </c>
      <c r="N33" s="81" t="str">
        <f>IF(N$3&gt;0,-'Investment Scenario'!M103/1000000,"")</f>
        <v/>
      </c>
      <c r="O33" s="81" t="str">
        <f>IF(O$3&gt;0,-'Investment Scenario'!N103/1000000,"")</f>
        <v/>
      </c>
      <c r="P33" s="81" t="str">
        <f>IF(P$3&gt;0,-'Investment Scenario'!O103/1000000,"")</f>
        <v/>
      </c>
      <c r="Q33" s="81" t="str">
        <f>IF(Q$3&gt;0,-'Investment Scenario'!P103/1000000,"")</f>
        <v/>
      </c>
      <c r="R33" s="81" t="str">
        <f>IF(R$3&gt;0,-'Investment Scenario'!Q103/1000000,"")</f>
        <v/>
      </c>
      <c r="S33" s="81" t="str">
        <f>IF(S$3&gt;0,-'Investment Scenario'!R103/1000000,"")</f>
        <v/>
      </c>
      <c r="T33" s="81" t="str">
        <f>IF(T$3&gt;0,-'Investment Scenario'!S103/1000000,"")</f>
        <v/>
      </c>
      <c r="U33" s="81" t="str">
        <f>IF(U$3&gt;0,-'Investment Scenario'!T103/1000000,"")</f>
        <v/>
      </c>
      <c r="V33" s="81" t="str">
        <f>IF(V$3&gt;0,-'Investment Scenario'!U103/1000000,"")</f>
        <v/>
      </c>
      <c r="W33" s="81" t="str">
        <f>IF(W$3&gt;0,-'Investment Scenario'!V103/1000000,"")</f>
        <v/>
      </c>
      <c r="X33" s="81" t="str">
        <f>IF(X$3&gt;0,-'Investment Scenario'!W103/1000000,"")</f>
        <v/>
      </c>
      <c r="Y33" s="81" t="str">
        <f>IF(Y$3&gt;0,-'Investment Scenario'!X103/1000000,"")</f>
        <v/>
      </c>
      <c r="Z33" s="81" t="str">
        <f>IF(Z$3&gt;0,-'Investment Scenario'!Y103/1000000,"")</f>
        <v/>
      </c>
      <c r="AA33" s="81" t="str">
        <f>IF(AA$3&gt;0,-'Investment Scenario'!Z103/1000000,"")</f>
        <v/>
      </c>
      <c r="AB33" s="81" t="str">
        <f>IF(AB$3&gt;0,-'Investment Scenario'!AA103/1000000,"")</f>
        <v/>
      </c>
      <c r="AC33" s="81" t="str">
        <f>IF(AC$3&gt;0,-'Investment Scenario'!AB103/1000000,"")</f>
        <v/>
      </c>
      <c r="AD33" s="81" t="str">
        <f>IF(AD$3&gt;0,-'Investment Scenario'!AC103/1000000,"")</f>
        <v/>
      </c>
      <c r="AE33" s="81" t="str">
        <f>IF(AE$3&gt;0,-'Investment Scenario'!AD103/1000000,"")</f>
        <v/>
      </c>
      <c r="AF33" s="81" t="str">
        <f>IF(AF$3&gt;0,-'Investment Scenario'!AE103/1000000,"")</f>
        <v/>
      </c>
      <c r="AG33" s="81" t="str">
        <f>IF(AG$3&gt;0,-'Investment Scenario'!AF103/1000000,"")</f>
        <v/>
      </c>
      <c r="AH33" s="81" t="str">
        <f>IF(AH$3&gt;0,-'Investment Scenario'!AG103/1000000,"")</f>
        <v/>
      </c>
      <c r="AI33" s="81" t="str">
        <f>IF(AI$3&gt;0,-'Investment Scenario'!AH103/1000000,"")</f>
        <v/>
      </c>
      <c r="AJ33" s="81" t="str">
        <f>IF(AJ$3&gt;0,-'Investment Scenario'!AI103/1000000,"")</f>
        <v/>
      </c>
      <c r="AK33" s="81" t="str">
        <f>IF(AK$3&gt;0,-'Investment Scenario'!AJ103/1000000,"")</f>
        <v/>
      </c>
      <c r="AL33" s="81" t="str">
        <f>IF(AL$3&gt;0,-'Investment Scenario'!AK103/1000000,"")</f>
        <v/>
      </c>
      <c r="AM33" s="81" t="str">
        <f>IF(AM$3&gt;0,-'Investment Scenario'!AL103/1000000,"")</f>
        <v/>
      </c>
      <c r="AN33" s="81" t="str">
        <f>IF(AN$3&gt;0,-'Investment Scenario'!AM103/1000000,"")</f>
        <v/>
      </c>
      <c r="AO33" s="81" t="str">
        <f>IF(AO$3&gt;0,-'Investment Scenario'!AN103/1000000,"")</f>
        <v/>
      </c>
      <c r="AP33" s="81" t="str">
        <f>IF(AP$3&gt;0,-'Investment Scenario'!AO103/1000000,"")</f>
        <v/>
      </c>
      <c r="AQ33" s="81" t="str">
        <f>IF(AQ$3&gt;0,-'Investment Scenario'!AP103/1000000,"")</f>
        <v/>
      </c>
      <c r="AR33" s="81" t="str">
        <f>IF(AR$3&gt;0,-'Investment Scenario'!AQ103/1000000,"")</f>
        <v/>
      </c>
    </row>
    <row r="34" spans="1:45" s="3" customFormat="1" x14ac:dyDescent="0.25">
      <c r="A34" s="60"/>
      <c r="B34" s="82" t="s">
        <v>34</v>
      </c>
      <c r="C34" s="83" t="s">
        <v>26</v>
      </c>
      <c r="D34" s="84"/>
      <c r="E34" s="85"/>
      <c r="F34" s="86" t="str">
        <f t="shared" ref="F34:J34" si="18">IF(F$3&gt;0,SUM(F31:F33),"")</f>
        <v/>
      </c>
      <c r="G34" s="86" t="str">
        <f t="shared" si="18"/>
        <v/>
      </c>
      <c r="H34" s="86" t="str">
        <f t="shared" si="18"/>
        <v/>
      </c>
      <c r="I34" s="86" t="str">
        <f>IF(I$3&gt;0,SUM(I31:I33),"")</f>
        <v/>
      </c>
      <c r="J34" s="86" t="str">
        <f t="shared" si="18"/>
        <v/>
      </c>
      <c r="K34" s="86" t="str">
        <f>IF(K$3&gt;0,SUM(K31:K33),"")</f>
        <v/>
      </c>
      <c r="L34" s="86" t="str">
        <f t="shared" ref="L34:AR34" si="19">IF(L$3&gt;0,SUM(L31:L33),"")</f>
        <v/>
      </c>
      <c r="M34" s="86" t="str">
        <f t="shared" si="19"/>
        <v/>
      </c>
      <c r="N34" s="86" t="str">
        <f t="shared" si="19"/>
        <v/>
      </c>
      <c r="O34" s="86" t="str">
        <f t="shared" si="19"/>
        <v/>
      </c>
      <c r="P34" s="86" t="str">
        <f t="shared" si="19"/>
        <v/>
      </c>
      <c r="Q34" s="86" t="str">
        <f t="shared" si="19"/>
        <v/>
      </c>
      <c r="R34" s="86" t="str">
        <f t="shared" si="19"/>
        <v/>
      </c>
      <c r="S34" s="86" t="str">
        <f t="shared" si="19"/>
        <v/>
      </c>
      <c r="T34" s="86" t="str">
        <f t="shared" si="19"/>
        <v/>
      </c>
      <c r="U34" s="86" t="str">
        <f t="shared" si="19"/>
        <v/>
      </c>
      <c r="V34" s="86" t="str">
        <f t="shared" si="19"/>
        <v/>
      </c>
      <c r="W34" s="86" t="str">
        <f t="shared" si="19"/>
        <v/>
      </c>
      <c r="X34" s="86" t="str">
        <f t="shared" si="19"/>
        <v/>
      </c>
      <c r="Y34" s="86" t="str">
        <f t="shared" si="19"/>
        <v/>
      </c>
      <c r="Z34" s="86" t="str">
        <f t="shared" si="19"/>
        <v/>
      </c>
      <c r="AA34" s="86" t="str">
        <f t="shared" si="19"/>
        <v/>
      </c>
      <c r="AB34" s="86" t="str">
        <f t="shared" si="19"/>
        <v/>
      </c>
      <c r="AC34" s="86" t="str">
        <f t="shared" si="19"/>
        <v/>
      </c>
      <c r="AD34" s="86" t="str">
        <f t="shared" si="19"/>
        <v/>
      </c>
      <c r="AE34" s="86" t="str">
        <f t="shared" si="19"/>
        <v/>
      </c>
      <c r="AF34" s="86" t="str">
        <f t="shared" si="19"/>
        <v/>
      </c>
      <c r="AG34" s="86" t="str">
        <f t="shared" si="19"/>
        <v/>
      </c>
      <c r="AH34" s="86" t="str">
        <f t="shared" si="19"/>
        <v/>
      </c>
      <c r="AI34" s="86" t="str">
        <f t="shared" si="19"/>
        <v/>
      </c>
      <c r="AJ34" s="86" t="str">
        <f t="shared" si="19"/>
        <v/>
      </c>
      <c r="AK34" s="86" t="str">
        <f t="shared" si="19"/>
        <v/>
      </c>
      <c r="AL34" s="86" t="str">
        <f t="shared" si="19"/>
        <v/>
      </c>
      <c r="AM34" s="86" t="str">
        <f t="shared" si="19"/>
        <v/>
      </c>
      <c r="AN34" s="86" t="str">
        <f t="shared" si="19"/>
        <v/>
      </c>
      <c r="AO34" s="86" t="str">
        <f t="shared" si="19"/>
        <v/>
      </c>
      <c r="AP34" s="86" t="str">
        <f t="shared" si="19"/>
        <v/>
      </c>
      <c r="AQ34" s="86" t="str">
        <f t="shared" si="19"/>
        <v/>
      </c>
      <c r="AR34" s="86" t="str">
        <f t="shared" si="19"/>
        <v/>
      </c>
      <c r="AS34" s="41"/>
    </row>
    <row r="35" spans="1:45" s="3" customFormat="1" x14ac:dyDescent="0.25">
      <c r="C35" s="66"/>
      <c r="D35" s="10"/>
      <c r="E35" s="10"/>
      <c r="F35" s="31"/>
      <c r="G35" s="31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45" s="1" customFormat="1" x14ac:dyDescent="0.25">
      <c r="A36" s="59"/>
      <c r="B36" s="89" t="s">
        <v>35</v>
      </c>
      <c r="C36" s="90" t="s">
        <v>26</v>
      </c>
      <c r="D36" s="59"/>
      <c r="E36" s="61"/>
      <c r="F36" s="91">
        <f>IF(F$3&gt;0,SUM(F28,F34),0)</f>
        <v>0</v>
      </c>
      <c r="G36" s="91">
        <f t="shared" ref="G36:AR36" si="20">IF(G$3&gt;0,SUM(G28,G34),0)</f>
        <v>0</v>
      </c>
      <c r="H36" s="91">
        <f t="shared" si="20"/>
        <v>0</v>
      </c>
      <c r="I36" s="91">
        <f>IF(I$3&gt;0,SUM(I28,I34),0)</f>
        <v>0</v>
      </c>
      <c r="J36" s="91">
        <f t="shared" si="20"/>
        <v>0</v>
      </c>
      <c r="K36" s="91">
        <f>IF(K$3&gt;0,SUM(K28,K34),0)</f>
        <v>0</v>
      </c>
      <c r="L36" s="91">
        <f t="shared" si="20"/>
        <v>0</v>
      </c>
      <c r="M36" s="91">
        <f t="shared" si="20"/>
        <v>0</v>
      </c>
      <c r="N36" s="91">
        <f t="shared" si="20"/>
        <v>0</v>
      </c>
      <c r="O36" s="91">
        <f t="shared" si="20"/>
        <v>0</v>
      </c>
      <c r="P36" s="91">
        <f t="shared" si="20"/>
        <v>0</v>
      </c>
      <c r="Q36" s="91">
        <f t="shared" si="20"/>
        <v>0</v>
      </c>
      <c r="R36" s="91">
        <f t="shared" si="20"/>
        <v>0</v>
      </c>
      <c r="S36" s="91">
        <f t="shared" si="20"/>
        <v>0</v>
      </c>
      <c r="T36" s="91">
        <f t="shared" si="20"/>
        <v>0</v>
      </c>
      <c r="U36" s="91">
        <f t="shared" si="20"/>
        <v>0</v>
      </c>
      <c r="V36" s="91">
        <f t="shared" si="20"/>
        <v>0</v>
      </c>
      <c r="W36" s="91">
        <f t="shared" si="20"/>
        <v>0</v>
      </c>
      <c r="X36" s="91">
        <f t="shared" si="20"/>
        <v>0</v>
      </c>
      <c r="Y36" s="91">
        <f t="shared" si="20"/>
        <v>0</v>
      </c>
      <c r="Z36" s="91">
        <f t="shared" si="20"/>
        <v>0</v>
      </c>
      <c r="AA36" s="91">
        <f t="shared" si="20"/>
        <v>0</v>
      </c>
      <c r="AB36" s="91">
        <f t="shared" si="20"/>
        <v>0</v>
      </c>
      <c r="AC36" s="91">
        <f t="shared" si="20"/>
        <v>0</v>
      </c>
      <c r="AD36" s="91">
        <f t="shared" si="20"/>
        <v>0</v>
      </c>
      <c r="AE36" s="91">
        <f t="shared" si="20"/>
        <v>0</v>
      </c>
      <c r="AF36" s="91">
        <f t="shared" si="20"/>
        <v>0</v>
      </c>
      <c r="AG36" s="91">
        <f t="shared" si="20"/>
        <v>0</v>
      </c>
      <c r="AH36" s="91">
        <f t="shared" si="20"/>
        <v>0</v>
      </c>
      <c r="AI36" s="91">
        <f t="shared" si="20"/>
        <v>0</v>
      </c>
      <c r="AJ36" s="91">
        <f t="shared" si="20"/>
        <v>0</v>
      </c>
      <c r="AK36" s="91">
        <f t="shared" si="20"/>
        <v>0</v>
      </c>
      <c r="AL36" s="91">
        <f t="shared" si="20"/>
        <v>0</v>
      </c>
      <c r="AM36" s="91">
        <f t="shared" si="20"/>
        <v>0</v>
      </c>
      <c r="AN36" s="91">
        <f t="shared" si="20"/>
        <v>0</v>
      </c>
      <c r="AO36" s="91">
        <f t="shared" si="20"/>
        <v>0</v>
      </c>
      <c r="AP36" s="91">
        <f t="shared" si="20"/>
        <v>0</v>
      </c>
      <c r="AQ36" s="91">
        <f t="shared" si="20"/>
        <v>0</v>
      </c>
      <c r="AR36" s="91">
        <f t="shared" si="20"/>
        <v>0</v>
      </c>
    </row>
    <row r="37" spans="1:45" s="20" customFormat="1" x14ac:dyDescent="0.25">
      <c r="A37" s="92"/>
      <c r="B37" s="93" t="s">
        <v>36</v>
      </c>
      <c r="C37" s="94" t="s">
        <v>37</v>
      </c>
      <c r="D37" s="92"/>
      <c r="E37" s="95"/>
      <c r="F37" s="96" t="str">
        <f t="shared" ref="F37:AR37" si="21">IFERROR(F36/F28,"n/a")</f>
        <v>n/a</v>
      </c>
      <c r="G37" s="96" t="str">
        <f t="shared" si="21"/>
        <v>n/a</v>
      </c>
      <c r="H37" s="96" t="str">
        <f t="shared" si="21"/>
        <v>n/a</v>
      </c>
      <c r="I37" s="96" t="str">
        <f>IFERROR(I36/I28,"n/a")</f>
        <v>n/a</v>
      </c>
      <c r="J37" s="96" t="str">
        <f t="shared" si="21"/>
        <v>n/a</v>
      </c>
      <c r="K37" s="96" t="str">
        <f t="shared" si="21"/>
        <v>n/a</v>
      </c>
      <c r="L37" s="96" t="str">
        <f t="shared" si="21"/>
        <v>n/a</v>
      </c>
      <c r="M37" s="96" t="str">
        <f t="shared" si="21"/>
        <v>n/a</v>
      </c>
      <c r="N37" s="96" t="str">
        <f t="shared" si="21"/>
        <v>n/a</v>
      </c>
      <c r="O37" s="96" t="str">
        <f t="shared" si="21"/>
        <v>n/a</v>
      </c>
      <c r="P37" s="96" t="str">
        <f t="shared" si="21"/>
        <v>n/a</v>
      </c>
      <c r="Q37" s="96" t="str">
        <f t="shared" si="21"/>
        <v>n/a</v>
      </c>
      <c r="R37" s="96" t="str">
        <f t="shared" si="21"/>
        <v>n/a</v>
      </c>
      <c r="S37" s="96" t="str">
        <f t="shared" si="21"/>
        <v>n/a</v>
      </c>
      <c r="T37" s="96" t="str">
        <f t="shared" si="21"/>
        <v>n/a</v>
      </c>
      <c r="U37" s="96" t="str">
        <f t="shared" si="21"/>
        <v>n/a</v>
      </c>
      <c r="V37" s="96" t="str">
        <f t="shared" si="21"/>
        <v>n/a</v>
      </c>
      <c r="W37" s="96" t="str">
        <f t="shared" si="21"/>
        <v>n/a</v>
      </c>
      <c r="X37" s="96" t="str">
        <f t="shared" si="21"/>
        <v>n/a</v>
      </c>
      <c r="Y37" s="96" t="str">
        <f t="shared" si="21"/>
        <v>n/a</v>
      </c>
      <c r="Z37" s="96" t="str">
        <f t="shared" si="21"/>
        <v>n/a</v>
      </c>
      <c r="AA37" s="96" t="str">
        <f t="shared" si="21"/>
        <v>n/a</v>
      </c>
      <c r="AB37" s="96" t="str">
        <f t="shared" si="21"/>
        <v>n/a</v>
      </c>
      <c r="AC37" s="96" t="str">
        <f t="shared" si="21"/>
        <v>n/a</v>
      </c>
      <c r="AD37" s="96" t="str">
        <f t="shared" si="21"/>
        <v>n/a</v>
      </c>
      <c r="AE37" s="96" t="str">
        <f t="shared" si="21"/>
        <v>n/a</v>
      </c>
      <c r="AF37" s="96" t="str">
        <f t="shared" si="21"/>
        <v>n/a</v>
      </c>
      <c r="AG37" s="96" t="str">
        <f t="shared" si="21"/>
        <v>n/a</v>
      </c>
      <c r="AH37" s="96" t="str">
        <f t="shared" si="21"/>
        <v>n/a</v>
      </c>
      <c r="AI37" s="96" t="str">
        <f t="shared" si="21"/>
        <v>n/a</v>
      </c>
      <c r="AJ37" s="96" t="str">
        <f t="shared" si="21"/>
        <v>n/a</v>
      </c>
      <c r="AK37" s="96" t="str">
        <f t="shared" si="21"/>
        <v>n/a</v>
      </c>
      <c r="AL37" s="96" t="str">
        <f t="shared" si="21"/>
        <v>n/a</v>
      </c>
      <c r="AM37" s="96" t="str">
        <f t="shared" si="21"/>
        <v>n/a</v>
      </c>
      <c r="AN37" s="96" t="str">
        <f t="shared" si="21"/>
        <v>n/a</v>
      </c>
      <c r="AO37" s="96" t="str">
        <f t="shared" si="21"/>
        <v>n/a</v>
      </c>
      <c r="AP37" s="96" t="str">
        <f t="shared" si="21"/>
        <v>n/a</v>
      </c>
      <c r="AQ37" s="96" t="str">
        <f t="shared" si="21"/>
        <v>n/a</v>
      </c>
      <c r="AR37" s="96" t="str">
        <f t="shared" si="21"/>
        <v>n/a</v>
      </c>
    </row>
    <row r="38" spans="1:45" s="41" customFormat="1" x14ac:dyDescent="0.25">
      <c r="A38" s="92"/>
      <c r="B38" s="62" t="s">
        <v>38</v>
      </c>
      <c r="C38" s="63" t="s">
        <v>26</v>
      </c>
      <c r="D38" s="233" t="str">
        <f>IF(ROUND(SUM(F38:AR38),1)=ROUND(D49,1),"odpisy v pořádku/D&amp;A is OK","odpisy nesedí/D&amp;A is not OK")</f>
        <v>odpisy v pořádku/D&amp;A is OK</v>
      </c>
      <c r="E38" s="65"/>
      <c r="F38" s="97">
        <f t="shared" ref="F38:AR38" si="22">IF(F3&gt;0,IF(F3&lt;=$D$52,SUM($D$49)/$D$52,0),0)</f>
        <v>0</v>
      </c>
      <c r="G38" s="97">
        <f t="shared" si="22"/>
        <v>0</v>
      </c>
      <c r="H38" s="97">
        <f t="shared" si="22"/>
        <v>0</v>
      </c>
      <c r="I38" s="97">
        <f t="shared" si="22"/>
        <v>0</v>
      </c>
      <c r="J38" s="97">
        <f t="shared" si="22"/>
        <v>0</v>
      </c>
      <c r="K38" s="97">
        <f t="shared" si="22"/>
        <v>0</v>
      </c>
      <c r="L38" s="97">
        <f t="shared" si="22"/>
        <v>0</v>
      </c>
      <c r="M38" s="97">
        <f t="shared" si="22"/>
        <v>0</v>
      </c>
      <c r="N38" s="97">
        <f t="shared" si="22"/>
        <v>0</v>
      </c>
      <c r="O38" s="97">
        <f t="shared" si="22"/>
        <v>0</v>
      </c>
      <c r="P38" s="97">
        <f t="shared" si="22"/>
        <v>0</v>
      </c>
      <c r="Q38" s="97">
        <f t="shared" si="22"/>
        <v>0</v>
      </c>
      <c r="R38" s="97">
        <f t="shared" si="22"/>
        <v>0</v>
      </c>
      <c r="S38" s="97">
        <f t="shared" si="22"/>
        <v>0</v>
      </c>
      <c r="T38" s="97">
        <f t="shared" si="22"/>
        <v>0</v>
      </c>
      <c r="U38" s="97">
        <f t="shared" si="22"/>
        <v>0</v>
      </c>
      <c r="V38" s="97">
        <f t="shared" si="22"/>
        <v>0</v>
      </c>
      <c r="W38" s="97">
        <f t="shared" si="22"/>
        <v>0</v>
      </c>
      <c r="X38" s="97">
        <f t="shared" si="22"/>
        <v>0</v>
      </c>
      <c r="Y38" s="97">
        <f t="shared" si="22"/>
        <v>0</v>
      </c>
      <c r="Z38" s="97">
        <f t="shared" si="22"/>
        <v>0</v>
      </c>
      <c r="AA38" s="97">
        <f t="shared" si="22"/>
        <v>0</v>
      </c>
      <c r="AB38" s="97">
        <f t="shared" si="22"/>
        <v>0</v>
      </c>
      <c r="AC38" s="97">
        <f t="shared" si="22"/>
        <v>0</v>
      </c>
      <c r="AD38" s="97">
        <f t="shared" si="22"/>
        <v>0</v>
      </c>
      <c r="AE38" s="97">
        <f t="shared" si="22"/>
        <v>0</v>
      </c>
      <c r="AF38" s="97">
        <f t="shared" si="22"/>
        <v>0</v>
      </c>
      <c r="AG38" s="97">
        <f t="shared" si="22"/>
        <v>0</v>
      </c>
      <c r="AH38" s="97">
        <f t="shared" si="22"/>
        <v>0</v>
      </c>
      <c r="AI38" s="97">
        <f t="shared" si="22"/>
        <v>0</v>
      </c>
      <c r="AJ38" s="97">
        <f t="shared" si="22"/>
        <v>0</v>
      </c>
      <c r="AK38" s="97">
        <f t="shared" si="22"/>
        <v>0</v>
      </c>
      <c r="AL38" s="97">
        <f t="shared" si="22"/>
        <v>0</v>
      </c>
      <c r="AM38" s="97">
        <f t="shared" si="22"/>
        <v>0</v>
      </c>
      <c r="AN38" s="97">
        <f t="shared" si="22"/>
        <v>0</v>
      </c>
      <c r="AO38" s="97">
        <f t="shared" si="22"/>
        <v>0</v>
      </c>
      <c r="AP38" s="97">
        <f t="shared" si="22"/>
        <v>0</v>
      </c>
      <c r="AQ38" s="97">
        <f t="shared" si="22"/>
        <v>0</v>
      </c>
      <c r="AR38" s="97">
        <f t="shared" si="22"/>
        <v>0</v>
      </c>
    </row>
    <row r="39" spans="1:45" s="1" customFormat="1" x14ac:dyDescent="0.25">
      <c r="A39" s="59"/>
      <c r="B39" s="89" t="s">
        <v>39</v>
      </c>
      <c r="C39" s="90" t="s">
        <v>26</v>
      </c>
      <c r="D39" s="59"/>
      <c r="E39" s="65"/>
      <c r="F39" s="91">
        <f t="shared" ref="F39:AR39" si="23">IF(F$3&gt;0,F36+F38,0)</f>
        <v>0</v>
      </c>
      <c r="G39" s="91">
        <f t="shared" si="23"/>
        <v>0</v>
      </c>
      <c r="H39" s="91">
        <f t="shared" si="23"/>
        <v>0</v>
      </c>
      <c r="I39" s="91">
        <f>IF(I$3&gt;0,I36+I38,0)</f>
        <v>0</v>
      </c>
      <c r="J39" s="91">
        <f t="shared" si="23"/>
        <v>0</v>
      </c>
      <c r="K39" s="91">
        <f t="shared" si="23"/>
        <v>0</v>
      </c>
      <c r="L39" s="91">
        <f t="shared" si="23"/>
        <v>0</v>
      </c>
      <c r="M39" s="91">
        <f t="shared" si="23"/>
        <v>0</v>
      </c>
      <c r="N39" s="91">
        <f t="shared" si="23"/>
        <v>0</v>
      </c>
      <c r="O39" s="91">
        <f t="shared" si="23"/>
        <v>0</v>
      </c>
      <c r="P39" s="91">
        <f t="shared" si="23"/>
        <v>0</v>
      </c>
      <c r="Q39" s="91">
        <f t="shared" si="23"/>
        <v>0</v>
      </c>
      <c r="R39" s="91">
        <f t="shared" si="23"/>
        <v>0</v>
      </c>
      <c r="S39" s="91">
        <f t="shared" si="23"/>
        <v>0</v>
      </c>
      <c r="T39" s="91">
        <f t="shared" si="23"/>
        <v>0</v>
      </c>
      <c r="U39" s="91">
        <f t="shared" si="23"/>
        <v>0</v>
      </c>
      <c r="V39" s="91">
        <f t="shared" si="23"/>
        <v>0</v>
      </c>
      <c r="W39" s="91">
        <f t="shared" si="23"/>
        <v>0</v>
      </c>
      <c r="X39" s="91">
        <f t="shared" si="23"/>
        <v>0</v>
      </c>
      <c r="Y39" s="91">
        <f t="shared" si="23"/>
        <v>0</v>
      </c>
      <c r="Z39" s="91">
        <f t="shared" si="23"/>
        <v>0</v>
      </c>
      <c r="AA39" s="91">
        <f t="shared" si="23"/>
        <v>0</v>
      </c>
      <c r="AB39" s="91">
        <f t="shared" si="23"/>
        <v>0</v>
      </c>
      <c r="AC39" s="91">
        <f t="shared" si="23"/>
        <v>0</v>
      </c>
      <c r="AD39" s="91">
        <f t="shared" si="23"/>
        <v>0</v>
      </c>
      <c r="AE39" s="91">
        <f t="shared" si="23"/>
        <v>0</v>
      </c>
      <c r="AF39" s="91">
        <f t="shared" si="23"/>
        <v>0</v>
      </c>
      <c r="AG39" s="91">
        <f t="shared" si="23"/>
        <v>0</v>
      </c>
      <c r="AH39" s="91">
        <f t="shared" si="23"/>
        <v>0</v>
      </c>
      <c r="AI39" s="91">
        <f t="shared" si="23"/>
        <v>0</v>
      </c>
      <c r="AJ39" s="91">
        <f t="shared" si="23"/>
        <v>0</v>
      </c>
      <c r="AK39" s="91">
        <f t="shared" si="23"/>
        <v>0</v>
      </c>
      <c r="AL39" s="91">
        <f t="shared" si="23"/>
        <v>0</v>
      </c>
      <c r="AM39" s="91">
        <f t="shared" si="23"/>
        <v>0</v>
      </c>
      <c r="AN39" s="91">
        <f t="shared" si="23"/>
        <v>0</v>
      </c>
      <c r="AO39" s="91">
        <f t="shared" si="23"/>
        <v>0</v>
      </c>
      <c r="AP39" s="91">
        <f t="shared" si="23"/>
        <v>0</v>
      </c>
      <c r="AQ39" s="91">
        <f t="shared" si="23"/>
        <v>0</v>
      </c>
      <c r="AR39" s="91">
        <f t="shared" si="23"/>
        <v>0</v>
      </c>
    </row>
    <row r="40" spans="1:45" s="3" customFormat="1" x14ac:dyDescent="0.25">
      <c r="A40" s="59"/>
      <c r="B40" s="41" t="s">
        <v>40</v>
      </c>
      <c r="C40" s="63" t="s">
        <v>26</v>
      </c>
      <c r="D40" s="98">
        <f>'Investment Scenario'!B33</f>
        <v>0</v>
      </c>
      <c r="E40" s="65"/>
      <c r="F40" s="138">
        <f>(SUM('Funding Gap'!$E$34:'Funding Gap'!E34)-SUM('Funding Gap'!$E$35:'Funding Gap'!E35))/1000000</f>
        <v>0</v>
      </c>
      <c r="G40" s="138" t="e">
        <f>(SUM('Funding Gap'!$E$34:'Funding Gap'!F34)-SUM('Funding Gap'!$E$35:'Funding Gap'!F35))/1000000</f>
        <v>#DIV/0!</v>
      </c>
      <c r="H40" s="138" t="e">
        <f>(SUM('Funding Gap'!$E$34:'Funding Gap'!G34)-SUM('Funding Gap'!$E$35:'Funding Gap'!G35))/1000000</f>
        <v>#DIV/0!</v>
      </c>
      <c r="I40" s="138" t="e">
        <f>(SUM('Funding Gap'!$E$34:'Funding Gap'!H34)-SUM('Funding Gap'!$E$35:'Funding Gap'!H35))/1000000</f>
        <v>#DIV/0!</v>
      </c>
      <c r="J40" s="138" t="e">
        <f>(SUM('Funding Gap'!$E$34:'Funding Gap'!I34)-SUM('Funding Gap'!$E$35:'Funding Gap'!I35))/1000000</f>
        <v>#DIV/0!</v>
      </c>
      <c r="K40" s="138" t="e">
        <f>(SUM('Funding Gap'!$E$34:'Funding Gap'!J34)-SUM('Funding Gap'!$E$35:'Funding Gap'!J35))/1000000</f>
        <v>#DIV/0!</v>
      </c>
      <c r="L40" s="138" t="e">
        <f>(SUM('Funding Gap'!$E$34:'Funding Gap'!K34)-SUM('Funding Gap'!$E$35:'Funding Gap'!K35))/1000000</f>
        <v>#DIV/0!</v>
      </c>
      <c r="M40" s="138" t="e">
        <f>(SUM('Funding Gap'!$E$34:'Funding Gap'!L34)-SUM('Funding Gap'!$E$35:'Funding Gap'!L35))/1000000</f>
        <v>#DIV/0!</v>
      </c>
      <c r="N40" s="138" t="e">
        <f>(SUM('Funding Gap'!$E$34:'Funding Gap'!M34)-SUM('Funding Gap'!$E$35:'Funding Gap'!M35))/1000000</f>
        <v>#DIV/0!</v>
      </c>
      <c r="O40" s="138" t="e">
        <f>(SUM('Funding Gap'!$E$34:'Funding Gap'!N34)-SUM('Funding Gap'!$E$35:'Funding Gap'!N35))/1000000</f>
        <v>#DIV/0!</v>
      </c>
      <c r="P40" s="138" t="e">
        <f>(SUM('Funding Gap'!$E$34:'Funding Gap'!O34)-SUM('Funding Gap'!$E$35:'Funding Gap'!O35))/1000000</f>
        <v>#DIV/0!</v>
      </c>
      <c r="Q40" s="138" t="e">
        <f>(SUM('Funding Gap'!$E$34:'Funding Gap'!P34)-SUM('Funding Gap'!$E$35:'Funding Gap'!P35))/1000000</f>
        <v>#DIV/0!</v>
      </c>
      <c r="R40" s="138" t="e">
        <f>(SUM('Funding Gap'!$E$34:'Funding Gap'!Q34)-SUM('Funding Gap'!$E$35:'Funding Gap'!Q35))/1000000</f>
        <v>#DIV/0!</v>
      </c>
      <c r="S40" s="138" t="e">
        <f>(SUM('Funding Gap'!$E$34:'Funding Gap'!R34)-SUM('Funding Gap'!$E$35:'Funding Gap'!R35))/1000000</f>
        <v>#DIV/0!</v>
      </c>
      <c r="T40" s="138" t="e">
        <f>(SUM('Funding Gap'!$E$34:'Funding Gap'!S34)-SUM('Funding Gap'!$E$35:'Funding Gap'!S35))/1000000</f>
        <v>#DIV/0!</v>
      </c>
      <c r="U40" s="138" t="e">
        <f>(SUM('Funding Gap'!$E$34:'Funding Gap'!T34)-SUM('Funding Gap'!$E$35:'Funding Gap'!T35))/1000000</f>
        <v>#DIV/0!</v>
      </c>
      <c r="V40" s="138" t="e">
        <f>(SUM('Funding Gap'!$E$34:'Funding Gap'!U34)-SUM('Funding Gap'!$E$35:'Funding Gap'!U35))/1000000</f>
        <v>#DIV/0!</v>
      </c>
      <c r="W40" s="138" t="e">
        <f>(SUM('Funding Gap'!$E$34:'Funding Gap'!V34)-SUM('Funding Gap'!$E$35:'Funding Gap'!V35))/1000000</f>
        <v>#DIV/0!</v>
      </c>
      <c r="X40" s="138" t="e">
        <f>(SUM('Funding Gap'!$E$34:'Funding Gap'!W34)-SUM('Funding Gap'!$E$35:'Funding Gap'!W35))/1000000</f>
        <v>#DIV/0!</v>
      </c>
      <c r="Y40" s="138" t="e">
        <f>(SUM('Funding Gap'!$E$34:'Funding Gap'!X34)-SUM('Funding Gap'!$E$35:'Funding Gap'!X35))/1000000</f>
        <v>#DIV/0!</v>
      </c>
      <c r="Z40" s="138" t="e">
        <f>(SUM('Funding Gap'!$E$34:'Funding Gap'!Y34)-SUM('Funding Gap'!$E$35:'Funding Gap'!Y35))/1000000</f>
        <v>#DIV/0!</v>
      </c>
      <c r="AA40" s="138" t="e">
        <f>(SUM('Funding Gap'!$E$34:'Funding Gap'!Z34)-SUM('Funding Gap'!$E$35:'Funding Gap'!Z35))/1000000</f>
        <v>#DIV/0!</v>
      </c>
      <c r="AB40" s="138" t="e">
        <f>(SUM('Funding Gap'!$E$34:'Funding Gap'!AA34)-SUM('Funding Gap'!$E$35:'Funding Gap'!AA35))/1000000</f>
        <v>#DIV/0!</v>
      </c>
      <c r="AC40" s="138" t="e">
        <f>(SUM('Funding Gap'!$E$34:'Funding Gap'!AB34)-SUM('Funding Gap'!$E$35:'Funding Gap'!AB35))/1000000</f>
        <v>#DIV/0!</v>
      </c>
      <c r="AD40" s="138" t="e">
        <f>(SUM('Funding Gap'!$E$34:'Funding Gap'!AC34)-SUM('Funding Gap'!$E$35:'Funding Gap'!AC35))/1000000</f>
        <v>#DIV/0!</v>
      </c>
      <c r="AE40" s="138" t="e">
        <f>(SUM('Funding Gap'!$E$34:'Funding Gap'!AD34)-SUM('Funding Gap'!$E$35:'Funding Gap'!AD35))/1000000</f>
        <v>#DIV/0!</v>
      </c>
      <c r="AF40" s="138" t="e">
        <f>(SUM('Funding Gap'!$E$34:'Funding Gap'!AE34)-SUM('Funding Gap'!$E$35:'Funding Gap'!AE35))/1000000</f>
        <v>#DIV/0!</v>
      </c>
      <c r="AG40" s="138" t="e">
        <f>(SUM('Funding Gap'!$E$34:'Funding Gap'!AF34)-SUM('Funding Gap'!$E$35:'Funding Gap'!AF35))/1000000</f>
        <v>#DIV/0!</v>
      </c>
      <c r="AH40" s="138" t="e">
        <f>(SUM('Funding Gap'!$E$34:'Funding Gap'!AG34)-SUM('Funding Gap'!$E$35:'Funding Gap'!AG35))/1000000</f>
        <v>#DIV/0!</v>
      </c>
      <c r="AI40" s="138" t="e">
        <f>(SUM('Funding Gap'!$E$34:'Funding Gap'!AH34)-SUM('Funding Gap'!$E$35:'Funding Gap'!AH35))/1000000</f>
        <v>#DIV/0!</v>
      </c>
      <c r="AJ40" s="138" t="e">
        <f>(SUM('Funding Gap'!$E$34:'Funding Gap'!AI34)-SUM('Funding Gap'!$E$35:'Funding Gap'!AI35))/1000000</f>
        <v>#DIV/0!</v>
      </c>
      <c r="AK40" s="138" t="e">
        <f>(SUM('Funding Gap'!$E$34:'Funding Gap'!AJ34)-SUM('Funding Gap'!$E$35:'Funding Gap'!AJ35))/1000000</f>
        <v>#DIV/0!</v>
      </c>
      <c r="AL40" s="138" t="e">
        <f>(SUM('Funding Gap'!$E$34:'Funding Gap'!AK34)-SUM('Funding Gap'!$E$35:'Funding Gap'!AK35))/1000000</f>
        <v>#DIV/0!</v>
      </c>
      <c r="AM40" s="138" t="e">
        <f>(SUM('Funding Gap'!$E$34:'Funding Gap'!AL34)-SUM('Funding Gap'!$E$35:'Funding Gap'!AL35))/1000000</f>
        <v>#DIV/0!</v>
      </c>
      <c r="AN40" s="138" t="e">
        <f>(SUM('Funding Gap'!$E$34:'Funding Gap'!AM34)-SUM('Funding Gap'!$E$35:'Funding Gap'!AM35))/1000000</f>
        <v>#DIV/0!</v>
      </c>
      <c r="AO40" s="138" t="e">
        <f>(SUM('Funding Gap'!$E$34:'Funding Gap'!AN34)-SUM('Funding Gap'!$E$35:'Funding Gap'!AN35))/1000000</f>
        <v>#DIV/0!</v>
      </c>
      <c r="AP40" s="138" t="e">
        <f>(SUM('Funding Gap'!$E$34:'Funding Gap'!AO34)-SUM('Funding Gap'!$E$35:'Funding Gap'!AO35))/1000000</f>
        <v>#DIV/0!</v>
      </c>
      <c r="AQ40" s="138" t="e">
        <f>(SUM('Funding Gap'!$E$34:'Funding Gap'!AP34)-SUM('Funding Gap'!$E$35:'Funding Gap'!AP35))/1000000</f>
        <v>#DIV/0!</v>
      </c>
      <c r="AR40" s="138" t="e">
        <f>(SUM('Funding Gap'!$E$34:'Funding Gap'!AQ34)-SUM('Funding Gap'!$E$35:'Funding Gap'!AQ35))/1000000</f>
        <v>#DIV/0!</v>
      </c>
    </row>
    <row r="41" spans="1:45" s="3" customFormat="1" x14ac:dyDescent="0.25">
      <c r="A41" s="59"/>
      <c r="B41" s="41" t="s">
        <v>41</v>
      </c>
      <c r="C41" s="94" t="s">
        <v>37</v>
      </c>
      <c r="D41" s="1"/>
      <c r="E41" s="65"/>
      <c r="F41" s="139">
        <f>'Investment Scenario'!E34</f>
        <v>0</v>
      </c>
      <c r="G41" s="139">
        <f>'Investment Scenario'!F34</f>
        <v>0</v>
      </c>
      <c r="H41" s="139">
        <f>'Investment Scenario'!G34</f>
        <v>0</v>
      </c>
      <c r="I41" s="139">
        <f>'Investment Scenario'!H34</f>
        <v>0</v>
      </c>
      <c r="J41" s="139">
        <f>'Investment Scenario'!I34</f>
        <v>0</v>
      </c>
      <c r="K41" s="139">
        <f>'Investment Scenario'!J34</f>
        <v>0</v>
      </c>
      <c r="L41" s="139">
        <f>'Investment Scenario'!K34</f>
        <v>0</v>
      </c>
      <c r="M41" s="139">
        <f>'Investment Scenario'!L34</f>
        <v>0</v>
      </c>
      <c r="N41" s="139">
        <f>'Investment Scenario'!M34</f>
        <v>0</v>
      </c>
      <c r="O41" s="139">
        <f>'Investment Scenario'!N34</f>
        <v>0</v>
      </c>
      <c r="P41" s="139">
        <f>'Investment Scenario'!O34</f>
        <v>0</v>
      </c>
      <c r="Q41" s="139">
        <f>'Investment Scenario'!P34</f>
        <v>0</v>
      </c>
      <c r="R41" s="139">
        <f>'Investment Scenario'!Q34</f>
        <v>0</v>
      </c>
      <c r="S41" s="139">
        <f>'Investment Scenario'!R34</f>
        <v>0</v>
      </c>
      <c r="T41" s="139">
        <f>'Investment Scenario'!S34</f>
        <v>0</v>
      </c>
      <c r="U41" s="139">
        <f>'Investment Scenario'!T34</f>
        <v>0</v>
      </c>
      <c r="V41" s="139">
        <f>'Investment Scenario'!U34</f>
        <v>0</v>
      </c>
      <c r="W41" s="139">
        <f>'Investment Scenario'!V34</f>
        <v>0</v>
      </c>
      <c r="X41" s="139">
        <f>'Investment Scenario'!W34</f>
        <v>0</v>
      </c>
      <c r="Y41" s="139">
        <f>'Investment Scenario'!X34</f>
        <v>0</v>
      </c>
      <c r="Z41" s="139">
        <f>'Investment Scenario'!Y34</f>
        <v>0</v>
      </c>
      <c r="AA41" s="139">
        <f>'Investment Scenario'!Z34</f>
        <v>0</v>
      </c>
      <c r="AB41" s="139">
        <f>'Investment Scenario'!AA34</f>
        <v>0</v>
      </c>
      <c r="AC41" s="139">
        <f>'Investment Scenario'!AB34</f>
        <v>0</v>
      </c>
      <c r="AD41" s="139">
        <f>'Investment Scenario'!AC34</f>
        <v>0</v>
      </c>
      <c r="AE41" s="139">
        <f>'Investment Scenario'!AD34</f>
        <v>0</v>
      </c>
      <c r="AF41" s="139">
        <f>'Investment Scenario'!AE34</f>
        <v>0</v>
      </c>
      <c r="AG41" s="139">
        <f>'Investment Scenario'!AF34</f>
        <v>0</v>
      </c>
      <c r="AH41" s="139">
        <f>'Investment Scenario'!AG34</f>
        <v>0</v>
      </c>
      <c r="AI41" s="139">
        <f>'Investment Scenario'!AH34</f>
        <v>0</v>
      </c>
      <c r="AJ41" s="139">
        <f>'Investment Scenario'!AI34</f>
        <v>0</v>
      </c>
      <c r="AK41" s="139">
        <f>'Investment Scenario'!AJ34</f>
        <v>0</v>
      </c>
      <c r="AL41" s="139">
        <f>'Investment Scenario'!AK34</f>
        <v>0</v>
      </c>
      <c r="AM41" s="139">
        <f>'Investment Scenario'!AL34</f>
        <v>0</v>
      </c>
      <c r="AN41" s="139">
        <f>'Investment Scenario'!AM34</f>
        <v>0</v>
      </c>
      <c r="AO41" s="139">
        <f>'Investment Scenario'!AN34</f>
        <v>0</v>
      </c>
      <c r="AP41" s="139">
        <f>'Investment Scenario'!AO34</f>
        <v>0</v>
      </c>
      <c r="AQ41" s="139">
        <f>'Investment Scenario'!AP34</f>
        <v>0</v>
      </c>
      <c r="AR41" s="139">
        <f>'Investment Scenario'!AQ34</f>
        <v>0</v>
      </c>
    </row>
    <row r="42" spans="1:45" s="1" customFormat="1" x14ac:dyDescent="0.25">
      <c r="A42" s="59"/>
      <c r="B42" s="62" t="s">
        <v>42</v>
      </c>
      <c r="C42" s="63" t="s">
        <v>26</v>
      </c>
      <c r="D42" s="59"/>
      <c r="E42" s="65"/>
      <c r="F42" s="97">
        <f>-F41*F40</f>
        <v>0</v>
      </c>
      <c r="G42" s="97" t="e">
        <f t="shared" ref="G42:AR42" si="24">-G41*G40</f>
        <v>#DIV/0!</v>
      </c>
      <c r="H42" s="97" t="e">
        <f t="shared" si="24"/>
        <v>#DIV/0!</v>
      </c>
      <c r="I42" s="97" t="e">
        <f t="shared" si="24"/>
        <v>#DIV/0!</v>
      </c>
      <c r="J42" s="97" t="e">
        <f t="shared" si="24"/>
        <v>#DIV/0!</v>
      </c>
      <c r="K42" s="97" t="e">
        <f t="shared" si="24"/>
        <v>#DIV/0!</v>
      </c>
      <c r="L42" s="97" t="e">
        <f t="shared" si="24"/>
        <v>#DIV/0!</v>
      </c>
      <c r="M42" s="97" t="e">
        <f t="shared" si="24"/>
        <v>#DIV/0!</v>
      </c>
      <c r="N42" s="97" t="e">
        <f t="shared" si="24"/>
        <v>#DIV/0!</v>
      </c>
      <c r="O42" s="97" t="e">
        <f t="shared" si="24"/>
        <v>#DIV/0!</v>
      </c>
      <c r="P42" s="97" t="e">
        <f t="shared" si="24"/>
        <v>#DIV/0!</v>
      </c>
      <c r="Q42" s="97" t="e">
        <f t="shared" si="24"/>
        <v>#DIV/0!</v>
      </c>
      <c r="R42" s="97" t="e">
        <f t="shared" si="24"/>
        <v>#DIV/0!</v>
      </c>
      <c r="S42" s="97" t="e">
        <f t="shared" si="24"/>
        <v>#DIV/0!</v>
      </c>
      <c r="T42" s="97" t="e">
        <f t="shared" si="24"/>
        <v>#DIV/0!</v>
      </c>
      <c r="U42" s="97" t="e">
        <f t="shared" si="24"/>
        <v>#DIV/0!</v>
      </c>
      <c r="V42" s="97" t="e">
        <f t="shared" si="24"/>
        <v>#DIV/0!</v>
      </c>
      <c r="W42" s="97" t="e">
        <f t="shared" si="24"/>
        <v>#DIV/0!</v>
      </c>
      <c r="X42" s="97" t="e">
        <f t="shared" si="24"/>
        <v>#DIV/0!</v>
      </c>
      <c r="Y42" s="97" t="e">
        <f t="shared" si="24"/>
        <v>#DIV/0!</v>
      </c>
      <c r="Z42" s="97" t="e">
        <f t="shared" si="24"/>
        <v>#DIV/0!</v>
      </c>
      <c r="AA42" s="97" t="e">
        <f t="shared" si="24"/>
        <v>#DIV/0!</v>
      </c>
      <c r="AB42" s="97" t="e">
        <f t="shared" si="24"/>
        <v>#DIV/0!</v>
      </c>
      <c r="AC42" s="97" t="e">
        <f t="shared" si="24"/>
        <v>#DIV/0!</v>
      </c>
      <c r="AD42" s="97" t="e">
        <f t="shared" si="24"/>
        <v>#DIV/0!</v>
      </c>
      <c r="AE42" s="97" t="e">
        <f t="shared" si="24"/>
        <v>#DIV/0!</v>
      </c>
      <c r="AF42" s="97" t="e">
        <f t="shared" si="24"/>
        <v>#DIV/0!</v>
      </c>
      <c r="AG42" s="97" t="e">
        <f t="shared" si="24"/>
        <v>#DIV/0!</v>
      </c>
      <c r="AH42" s="97" t="e">
        <f t="shared" si="24"/>
        <v>#DIV/0!</v>
      </c>
      <c r="AI42" s="97" t="e">
        <f t="shared" si="24"/>
        <v>#DIV/0!</v>
      </c>
      <c r="AJ42" s="97" t="e">
        <f t="shared" si="24"/>
        <v>#DIV/0!</v>
      </c>
      <c r="AK42" s="97" t="e">
        <f t="shared" si="24"/>
        <v>#DIV/0!</v>
      </c>
      <c r="AL42" s="97" t="e">
        <f t="shared" si="24"/>
        <v>#DIV/0!</v>
      </c>
      <c r="AM42" s="97" t="e">
        <f t="shared" si="24"/>
        <v>#DIV/0!</v>
      </c>
      <c r="AN42" s="97" t="e">
        <f t="shared" si="24"/>
        <v>#DIV/0!</v>
      </c>
      <c r="AO42" s="97" t="e">
        <f t="shared" si="24"/>
        <v>#DIV/0!</v>
      </c>
      <c r="AP42" s="97" t="e">
        <f t="shared" si="24"/>
        <v>#DIV/0!</v>
      </c>
      <c r="AQ42" s="97" t="e">
        <f t="shared" si="24"/>
        <v>#DIV/0!</v>
      </c>
      <c r="AR42" s="97" t="e">
        <f t="shared" si="24"/>
        <v>#DIV/0!</v>
      </c>
    </row>
    <row r="43" spans="1:45" s="1" customFormat="1" x14ac:dyDescent="0.25">
      <c r="A43" s="59"/>
      <c r="B43" s="89" t="s">
        <v>43</v>
      </c>
      <c r="C43" s="90" t="s">
        <v>26</v>
      </c>
      <c r="D43" s="59"/>
      <c r="E43" s="65"/>
      <c r="F43" s="91">
        <f>+F39+F42</f>
        <v>0</v>
      </c>
      <c r="G43" s="91" t="e">
        <f t="shared" ref="G43:AR43" si="25">+G39+G42</f>
        <v>#DIV/0!</v>
      </c>
      <c r="H43" s="91" t="e">
        <f t="shared" si="25"/>
        <v>#DIV/0!</v>
      </c>
      <c r="I43" s="91" t="e">
        <f t="shared" si="25"/>
        <v>#DIV/0!</v>
      </c>
      <c r="J43" s="91" t="e">
        <f t="shared" si="25"/>
        <v>#DIV/0!</v>
      </c>
      <c r="K43" s="91" t="e">
        <f t="shared" si="25"/>
        <v>#DIV/0!</v>
      </c>
      <c r="L43" s="91" t="e">
        <f t="shared" si="25"/>
        <v>#DIV/0!</v>
      </c>
      <c r="M43" s="91" t="e">
        <f t="shared" si="25"/>
        <v>#DIV/0!</v>
      </c>
      <c r="N43" s="91" t="e">
        <f t="shared" si="25"/>
        <v>#DIV/0!</v>
      </c>
      <c r="O43" s="91" t="e">
        <f t="shared" si="25"/>
        <v>#DIV/0!</v>
      </c>
      <c r="P43" s="91" t="e">
        <f t="shared" si="25"/>
        <v>#DIV/0!</v>
      </c>
      <c r="Q43" s="91" t="e">
        <f t="shared" si="25"/>
        <v>#DIV/0!</v>
      </c>
      <c r="R43" s="91" t="e">
        <f t="shared" si="25"/>
        <v>#DIV/0!</v>
      </c>
      <c r="S43" s="91" t="e">
        <f t="shared" si="25"/>
        <v>#DIV/0!</v>
      </c>
      <c r="T43" s="91" t="e">
        <f t="shared" si="25"/>
        <v>#DIV/0!</v>
      </c>
      <c r="U43" s="91" t="e">
        <f t="shared" si="25"/>
        <v>#DIV/0!</v>
      </c>
      <c r="V43" s="91" t="e">
        <f t="shared" si="25"/>
        <v>#DIV/0!</v>
      </c>
      <c r="W43" s="91" t="e">
        <f t="shared" si="25"/>
        <v>#DIV/0!</v>
      </c>
      <c r="X43" s="91" t="e">
        <f t="shared" si="25"/>
        <v>#DIV/0!</v>
      </c>
      <c r="Y43" s="91" t="e">
        <f t="shared" si="25"/>
        <v>#DIV/0!</v>
      </c>
      <c r="Z43" s="91" t="e">
        <f t="shared" si="25"/>
        <v>#DIV/0!</v>
      </c>
      <c r="AA43" s="91" t="e">
        <f t="shared" si="25"/>
        <v>#DIV/0!</v>
      </c>
      <c r="AB43" s="91" t="e">
        <f t="shared" si="25"/>
        <v>#DIV/0!</v>
      </c>
      <c r="AC43" s="91" t="e">
        <f t="shared" si="25"/>
        <v>#DIV/0!</v>
      </c>
      <c r="AD43" s="91" t="e">
        <f t="shared" si="25"/>
        <v>#DIV/0!</v>
      </c>
      <c r="AE43" s="91" t="e">
        <f t="shared" si="25"/>
        <v>#DIV/0!</v>
      </c>
      <c r="AF43" s="91" t="e">
        <f t="shared" si="25"/>
        <v>#DIV/0!</v>
      </c>
      <c r="AG43" s="91" t="e">
        <f t="shared" si="25"/>
        <v>#DIV/0!</v>
      </c>
      <c r="AH43" s="91" t="e">
        <f t="shared" si="25"/>
        <v>#DIV/0!</v>
      </c>
      <c r="AI43" s="91" t="e">
        <f t="shared" si="25"/>
        <v>#DIV/0!</v>
      </c>
      <c r="AJ43" s="91" t="e">
        <f t="shared" si="25"/>
        <v>#DIV/0!</v>
      </c>
      <c r="AK43" s="91" t="e">
        <f t="shared" si="25"/>
        <v>#DIV/0!</v>
      </c>
      <c r="AL43" s="91" t="e">
        <f t="shared" si="25"/>
        <v>#DIV/0!</v>
      </c>
      <c r="AM43" s="91" t="e">
        <f t="shared" si="25"/>
        <v>#DIV/0!</v>
      </c>
      <c r="AN43" s="91" t="e">
        <f t="shared" si="25"/>
        <v>#DIV/0!</v>
      </c>
      <c r="AO43" s="91" t="e">
        <f t="shared" si="25"/>
        <v>#DIV/0!</v>
      </c>
      <c r="AP43" s="91" t="e">
        <f t="shared" si="25"/>
        <v>#DIV/0!</v>
      </c>
      <c r="AQ43" s="91" t="e">
        <f t="shared" si="25"/>
        <v>#DIV/0!</v>
      </c>
      <c r="AR43" s="91" t="e">
        <f t="shared" si="25"/>
        <v>#DIV/0!</v>
      </c>
    </row>
    <row r="44" spans="1:45" s="3" customFormat="1" x14ac:dyDescent="0.25">
      <c r="A44" s="59"/>
      <c r="B44" s="3" t="s">
        <v>44</v>
      </c>
      <c r="C44" s="66" t="s">
        <v>26</v>
      </c>
      <c r="D44" s="98">
        <f>'Investment Scenario'!B17</f>
        <v>0.19</v>
      </c>
      <c r="E44" s="65"/>
      <c r="F44" s="97">
        <f>MIN(-F43*$D$44,0)</f>
        <v>0</v>
      </c>
      <c r="G44" s="97" t="e">
        <f t="shared" ref="G44:AR44" si="26">MIN(-G43*$D$44,0)</f>
        <v>#DIV/0!</v>
      </c>
      <c r="H44" s="97" t="e">
        <f t="shared" si="26"/>
        <v>#DIV/0!</v>
      </c>
      <c r="I44" s="97" t="e">
        <f t="shared" si="26"/>
        <v>#DIV/0!</v>
      </c>
      <c r="J44" s="97" t="e">
        <f t="shared" si="26"/>
        <v>#DIV/0!</v>
      </c>
      <c r="K44" s="97" t="e">
        <f t="shared" si="26"/>
        <v>#DIV/0!</v>
      </c>
      <c r="L44" s="97" t="e">
        <f t="shared" si="26"/>
        <v>#DIV/0!</v>
      </c>
      <c r="M44" s="97" t="e">
        <f t="shared" si="26"/>
        <v>#DIV/0!</v>
      </c>
      <c r="N44" s="97" t="e">
        <f t="shared" si="26"/>
        <v>#DIV/0!</v>
      </c>
      <c r="O44" s="97" t="e">
        <f t="shared" si="26"/>
        <v>#DIV/0!</v>
      </c>
      <c r="P44" s="97" t="e">
        <f t="shared" si="26"/>
        <v>#DIV/0!</v>
      </c>
      <c r="Q44" s="97" t="e">
        <f t="shared" si="26"/>
        <v>#DIV/0!</v>
      </c>
      <c r="R44" s="97" t="e">
        <f t="shared" si="26"/>
        <v>#DIV/0!</v>
      </c>
      <c r="S44" s="97" t="e">
        <f t="shared" si="26"/>
        <v>#DIV/0!</v>
      </c>
      <c r="T44" s="97" t="e">
        <f t="shared" si="26"/>
        <v>#DIV/0!</v>
      </c>
      <c r="U44" s="97" t="e">
        <f t="shared" si="26"/>
        <v>#DIV/0!</v>
      </c>
      <c r="V44" s="97" t="e">
        <f t="shared" si="26"/>
        <v>#DIV/0!</v>
      </c>
      <c r="W44" s="97" t="e">
        <f t="shared" si="26"/>
        <v>#DIV/0!</v>
      </c>
      <c r="X44" s="97" t="e">
        <f t="shared" si="26"/>
        <v>#DIV/0!</v>
      </c>
      <c r="Y44" s="97" t="e">
        <f t="shared" si="26"/>
        <v>#DIV/0!</v>
      </c>
      <c r="Z44" s="97" t="e">
        <f t="shared" si="26"/>
        <v>#DIV/0!</v>
      </c>
      <c r="AA44" s="97" t="e">
        <f t="shared" si="26"/>
        <v>#DIV/0!</v>
      </c>
      <c r="AB44" s="97" t="e">
        <f t="shared" si="26"/>
        <v>#DIV/0!</v>
      </c>
      <c r="AC44" s="97" t="e">
        <f t="shared" si="26"/>
        <v>#DIV/0!</v>
      </c>
      <c r="AD44" s="97" t="e">
        <f t="shared" si="26"/>
        <v>#DIV/0!</v>
      </c>
      <c r="AE44" s="97" t="e">
        <f t="shared" si="26"/>
        <v>#DIV/0!</v>
      </c>
      <c r="AF44" s="97" t="e">
        <f t="shared" si="26"/>
        <v>#DIV/0!</v>
      </c>
      <c r="AG44" s="97" t="e">
        <f t="shared" si="26"/>
        <v>#DIV/0!</v>
      </c>
      <c r="AH44" s="97" t="e">
        <f t="shared" si="26"/>
        <v>#DIV/0!</v>
      </c>
      <c r="AI44" s="97" t="e">
        <f t="shared" si="26"/>
        <v>#DIV/0!</v>
      </c>
      <c r="AJ44" s="97" t="e">
        <f t="shared" si="26"/>
        <v>#DIV/0!</v>
      </c>
      <c r="AK44" s="97" t="e">
        <f t="shared" si="26"/>
        <v>#DIV/0!</v>
      </c>
      <c r="AL44" s="97" t="e">
        <f t="shared" si="26"/>
        <v>#DIV/0!</v>
      </c>
      <c r="AM44" s="97" t="e">
        <f t="shared" si="26"/>
        <v>#DIV/0!</v>
      </c>
      <c r="AN44" s="97" t="e">
        <f t="shared" si="26"/>
        <v>#DIV/0!</v>
      </c>
      <c r="AO44" s="97" t="e">
        <f t="shared" si="26"/>
        <v>#DIV/0!</v>
      </c>
      <c r="AP44" s="97" t="e">
        <f t="shared" si="26"/>
        <v>#DIV/0!</v>
      </c>
      <c r="AQ44" s="97" t="e">
        <f t="shared" si="26"/>
        <v>#DIV/0!</v>
      </c>
      <c r="AR44" s="97" t="e">
        <f t="shared" si="26"/>
        <v>#DIV/0!</v>
      </c>
    </row>
    <row r="45" spans="1:45" s="1" customFormat="1" x14ac:dyDescent="0.25">
      <c r="A45" s="59"/>
      <c r="B45" s="89" t="s">
        <v>45</v>
      </c>
      <c r="C45" s="90" t="s">
        <v>26</v>
      </c>
      <c r="D45" s="59"/>
      <c r="E45" s="65"/>
      <c r="F45" s="91">
        <f>SUM(F43:F44)</f>
        <v>0</v>
      </c>
      <c r="G45" s="91" t="e">
        <f>SUM(G43:G44)</f>
        <v>#DIV/0!</v>
      </c>
      <c r="H45" s="91" t="e">
        <f t="shared" ref="H45:AR45" si="27">SUM(H43:H44)</f>
        <v>#DIV/0!</v>
      </c>
      <c r="I45" s="91" t="e">
        <f t="shared" si="27"/>
        <v>#DIV/0!</v>
      </c>
      <c r="J45" s="91" t="e">
        <f t="shared" si="27"/>
        <v>#DIV/0!</v>
      </c>
      <c r="K45" s="91" t="e">
        <f t="shared" si="27"/>
        <v>#DIV/0!</v>
      </c>
      <c r="L45" s="91" t="e">
        <f t="shared" si="27"/>
        <v>#DIV/0!</v>
      </c>
      <c r="M45" s="91" t="e">
        <f t="shared" si="27"/>
        <v>#DIV/0!</v>
      </c>
      <c r="N45" s="91" t="e">
        <f t="shared" si="27"/>
        <v>#DIV/0!</v>
      </c>
      <c r="O45" s="91" t="e">
        <f t="shared" si="27"/>
        <v>#DIV/0!</v>
      </c>
      <c r="P45" s="91" t="e">
        <f t="shared" si="27"/>
        <v>#DIV/0!</v>
      </c>
      <c r="Q45" s="91" t="e">
        <f t="shared" si="27"/>
        <v>#DIV/0!</v>
      </c>
      <c r="R45" s="91" t="e">
        <f t="shared" si="27"/>
        <v>#DIV/0!</v>
      </c>
      <c r="S45" s="91" t="e">
        <f t="shared" si="27"/>
        <v>#DIV/0!</v>
      </c>
      <c r="T45" s="91" t="e">
        <f t="shared" si="27"/>
        <v>#DIV/0!</v>
      </c>
      <c r="U45" s="91" t="e">
        <f t="shared" si="27"/>
        <v>#DIV/0!</v>
      </c>
      <c r="V45" s="91" t="e">
        <f t="shared" si="27"/>
        <v>#DIV/0!</v>
      </c>
      <c r="W45" s="91" t="e">
        <f t="shared" si="27"/>
        <v>#DIV/0!</v>
      </c>
      <c r="X45" s="91" t="e">
        <f t="shared" si="27"/>
        <v>#DIV/0!</v>
      </c>
      <c r="Y45" s="91" t="e">
        <f t="shared" si="27"/>
        <v>#DIV/0!</v>
      </c>
      <c r="Z45" s="91" t="e">
        <f t="shared" si="27"/>
        <v>#DIV/0!</v>
      </c>
      <c r="AA45" s="91" t="e">
        <f t="shared" si="27"/>
        <v>#DIV/0!</v>
      </c>
      <c r="AB45" s="91" t="e">
        <f t="shared" si="27"/>
        <v>#DIV/0!</v>
      </c>
      <c r="AC45" s="91" t="e">
        <f t="shared" si="27"/>
        <v>#DIV/0!</v>
      </c>
      <c r="AD45" s="91" t="e">
        <f t="shared" si="27"/>
        <v>#DIV/0!</v>
      </c>
      <c r="AE45" s="91" t="e">
        <f t="shared" si="27"/>
        <v>#DIV/0!</v>
      </c>
      <c r="AF45" s="91" t="e">
        <f t="shared" si="27"/>
        <v>#DIV/0!</v>
      </c>
      <c r="AG45" s="91" t="e">
        <f t="shared" si="27"/>
        <v>#DIV/0!</v>
      </c>
      <c r="AH45" s="91" t="e">
        <f t="shared" si="27"/>
        <v>#DIV/0!</v>
      </c>
      <c r="AI45" s="91" t="e">
        <f t="shared" si="27"/>
        <v>#DIV/0!</v>
      </c>
      <c r="AJ45" s="91" t="e">
        <f t="shared" si="27"/>
        <v>#DIV/0!</v>
      </c>
      <c r="AK45" s="91" t="e">
        <f t="shared" si="27"/>
        <v>#DIV/0!</v>
      </c>
      <c r="AL45" s="91" t="e">
        <f t="shared" si="27"/>
        <v>#DIV/0!</v>
      </c>
      <c r="AM45" s="91" t="e">
        <f t="shared" si="27"/>
        <v>#DIV/0!</v>
      </c>
      <c r="AN45" s="91" t="e">
        <f t="shared" si="27"/>
        <v>#DIV/0!</v>
      </c>
      <c r="AO45" s="91" t="e">
        <f t="shared" si="27"/>
        <v>#DIV/0!</v>
      </c>
      <c r="AP45" s="91" t="e">
        <f t="shared" si="27"/>
        <v>#DIV/0!</v>
      </c>
      <c r="AQ45" s="91" t="e">
        <f t="shared" si="27"/>
        <v>#DIV/0!</v>
      </c>
      <c r="AR45" s="91" t="e">
        <f t="shared" si="27"/>
        <v>#DIV/0!</v>
      </c>
    </row>
    <row r="46" spans="1:45" s="3" customFormat="1" x14ac:dyDescent="0.25">
      <c r="C46" s="66"/>
      <c r="E46" s="65"/>
      <c r="F46" s="30"/>
      <c r="G46" s="31"/>
      <c r="H46" s="31"/>
      <c r="I46" s="31"/>
      <c r="J46" s="31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45" s="3" customFormat="1" x14ac:dyDescent="0.25">
      <c r="A47" s="1" t="s">
        <v>46</v>
      </c>
      <c r="C47" s="99"/>
      <c r="E47" s="65"/>
      <c r="F47" s="30"/>
      <c r="G47" s="31"/>
      <c r="H47" s="31"/>
      <c r="I47" s="31"/>
      <c r="J47" s="31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45" s="1" customFormat="1" x14ac:dyDescent="0.25">
      <c r="A48" s="59"/>
      <c r="B48" s="62" t="s">
        <v>35</v>
      </c>
      <c r="C48" s="63" t="s">
        <v>26</v>
      </c>
      <c r="D48" s="59"/>
      <c r="E48" s="65"/>
      <c r="F48" s="97">
        <f>F36</f>
        <v>0</v>
      </c>
      <c r="G48" s="97">
        <f t="shared" ref="G48:AR48" si="28">G36</f>
        <v>0</v>
      </c>
      <c r="H48" s="97">
        <f t="shared" si="28"/>
        <v>0</v>
      </c>
      <c r="I48" s="97">
        <f>I36</f>
        <v>0</v>
      </c>
      <c r="J48" s="97">
        <f t="shared" si="28"/>
        <v>0</v>
      </c>
      <c r="K48" s="97">
        <f t="shared" si="28"/>
        <v>0</v>
      </c>
      <c r="L48" s="97">
        <f t="shared" si="28"/>
        <v>0</v>
      </c>
      <c r="M48" s="97">
        <f t="shared" si="28"/>
        <v>0</v>
      </c>
      <c r="N48" s="97">
        <f t="shared" si="28"/>
        <v>0</v>
      </c>
      <c r="O48" s="97">
        <f t="shared" si="28"/>
        <v>0</v>
      </c>
      <c r="P48" s="97">
        <f t="shared" si="28"/>
        <v>0</v>
      </c>
      <c r="Q48" s="97">
        <f t="shared" si="28"/>
        <v>0</v>
      </c>
      <c r="R48" s="97">
        <f t="shared" si="28"/>
        <v>0</v>
      </c>
      <c r="S48" s="97">
        <f t="shared" si="28"/>
        <v>0</v>
      </c>
      <c r="T48" s="97">
        <f t="shared" si="28"/>
        <v>0</v>
      </c>
      <c r="U48" s="97">
        <f t="shared" si="28"/>
        <v>0</v>
      </c>
      <c r="V48" s="97">
        <f t="shared" si="28"/>
        <v>0</v>
      </c>
      <c r="W48" s="97">
        <f t="shared" si="28"/>
        <v>0</v>
      </c>
      <c r="X48" s="97">
        <f t="shared" si="28"/>
        <v>0</v>
      </c>
      <c r="Y48" s="97">
        <f t="shared" si="28"/>
        <v>0</v>
      </c>
      <c r="Z48" s="97">
        <f t="shared" si="28"/>
        <v>0</v>
      </c>
      <c r="AA48" s="97">
        <f t="shared" si="28"/>
        <v>0</v>
      </c>
      <c r="AB48" s="97">
        <f t="shared" si="28"/>
        <v>0</v>
      </c>
      <c r="AC48" s="97">
        <f t="shared" si="28"/>
        <v>0</v>
      </c>
      <c r="AD48" s="97">
        <f t="shared" si="28"/>
        <v>0</v>
      </c>
      <c r="AE48" s="97">
        <f t="shared" si="28"/>
        <v>0</v>
      </c>
      <c r="AF48" s="97">
        <f t="shared" si="28"/>
        <v>0</v>
      </c>
      <c r="AG48" s="97">
        <f t="shared" si="28"/>
        <v>0</v>
      </c>
      <c r="AH48" s="97">
        <f t="shared" si="28"/>
        <v>0</v>
      </c>
      <c r="AI48" s="97">
        <f t="shared" si="28"/>
        <v>0</v>
      </c>
      <c r="AJ48" s="97">
        <f t="shared" si="28"/>
        <v>0</v>
      </c>
      <c r="AK48" s="97">
        <f t="shared" si="28"/>
        <v>0</v>
      </c>
      <c r="AL48" s="97">
        <f t="shared" si="28"/>
        <v>0</v>
      </c>
      <c r="AM48" s="97">
        <f t="shared" si="28"/>
        <v>0</v>
      </c>
      <c r="AN48" s="97">
        <f t="shared" si="28"/>
        <v>0</v>
      </c>
      <c r="AO48" s="97">
        <f t="shared" si="28"/>
        <v>0</v>
      </c>
      <c r="AP48" s="97">
        <f t="shared" si="28"/>
        <v>0</v>
      </c>
      <c r="AQ48" s="97">
        <f t="shared" si="28"/>
        <v>0</v>
      </c>
      <c r="AR48" s="97">
        <f t="shared" si="28"/>
        <v>0</v>
      </c>
    </row>
    <row r="49" spans="2:44" s="3" customFormat="1" x14ac:dyDescent="0.25">
      <c r="B49" s="10" t="s">
        <v>47</v>
      </c>
      <c r="C49" s="94" t="s">
        <v>26</v>
      </c>
      <c r="D49" s="91">
        <f>SUM(F49:AR49)</f>
        <v>0</v>
      </c>
      <c r="E49" s="65"/>
      <c r="F49" s="97">
        <f>+F50+F51</f>
        <v>0</v>
      </c>
      <c r="G49" s="97">
        <f t="shared" ref="G49:AR49" si="29">+G50+G51</f>
        <v>0</v>
      </c>
      <c r="H49" s="97">
        <f t="shared" si="29"/>
        <v>0</v>
      </c>
      <c r="I49" s="97">
        <f>+I50+I51</f>
        <v>0</v>
      </c>
      <c r="J49" s="97">
        <f t="shared" si="29"/>
        <v>0</v>
      </c>
      <c r="K49" s="97">
        <f t="shared" si="29"/>
        <v>0</v>
      </c>
      <c r="L49" s="97">
        <f t="shared" si="29"/>
        <v>0</v>
      </c>
      <c r="M49" s="97">
        <f t="shared" si="29"/>
        <v>0</v>
      </c>
      <c r="N49" s="97">
        <f t="shared" si="29"/>
        <v>0</v>
      </c>
      <c r="O49" s="97">
        <f t="shared" si="29"/>
        <v>0</v>
      </c>
      <c r="P49" s="97">
        <f t="shared" si="29"/>
        <v>0</v>
      </c>
      <c r="Q49" s="97">
        <f t="shared" si="29"/>
        <v>0</v>
      </c>
      <c r="R49" s="97">
        <f t="shared" si="29"/>
        <v>0</v>
      </c>
      <c r="S49" s="97">
        <f t="shared" si="29"/>
        <v>0</v>
      </c>
      <c r="T49" s="97">
        <f t="shared" si="29"/>
        <v>0</v>
      </c>
      <c r="U49" s="97">
        <f t="shared" si="29"/>
        <v>0</v>
      </c>
      <c r="V49" s="97">
        <f t="shared" si="29"/>
        <v>0</v>
      </c>
      <c r="W49" s="97">
        <f t="shared" si="29"/>
        <v>0</v>
      </c>
      <c r="X49" s="97">
        <f t="shared" si="29"/>
        <v>0</v>
      </c>
      <c r="Y49" s="97">
        <f t="shared" si="29"/>
        <v>0</v>
      </c>
      <c r="Z49" s="97">
        <f t="shared" si="29"/>
        <v>0</v>
      </c>
      <c r="AA49" s="97">
        <f t="shared" si="29"/>
        <v>0</v>
      </c>
      <c r="AB49" s="97">
        <f t="shared" si="29"/>
        <v>0</v>
      </c>
      <c r="AC49" s="97">
        <f t="shared" si="29"/>
        <v>0</v>
      </c>
      <c r="AD49" s="97">
        <f t="shared" si="29"/>
        <v>0</v>
      </c>
      <c r="AE49" s="97">
        <f t="shared" si="29"/>
        <v>0</v>
      </c>
      <c r="AF49" s="97">
        <f t="shared" si="29"/>
        <v>0</v>
      </c>
      <c r="AG49" s="97">
        <f t="shared" si="29"/>
        <v>0</v>
      </c>
      <c r="AH49" s="97">
        <f t="shared" si="29"/>
        <v>0</v>
      </c>
      <c r="AI49" s="97">
        <f t="shared" si="29"/>
        <v>0</v>
      </c>
      <c r="AJ49" s="97">
        <f t="shared" si="29"/>
        <v>0</v>
      </c>
      <c r="AK49" s="97">
        <f t="shared" si="29"/>
        <v>0</v>
      </c>
      <c r="AL49" s="97">
        <f t="shared" si="29"/>
        <v>0</v>
      </c>
      <c r="AM49" s="97">
        <f t="shared" si="29"/>
        <v>0</v>
      </c>
      <c r="AN49" s="97">
        <f t="shared" si="29"/>
        <v>0</v>
      </c>
      <c r="AO49" s="97">
        <f t="shared" si="29"/>
        <v>0</v>
      </c>
      <c r="AP49" s="97">
        <f t="shared" si="29"/>
        <v>0</v>
      </c>
      <c r="AQ49" s="97">
        <f t="shared" si="29"/>
        <v>0</v>
      </c>
      <c r="AR49" s="97">
        <f t="shared" si="29"/>
        <v>0</v>
      </c>
    </row>
    <row r="50" spans="2:44" s="3" customFormat="1" x14ac:dyDescent="0.25">
      <c r="B50" s="3" t="s">
        <v>48</v>
      </c>
      <c r="C50" s="94" t="s">
        <v>26</v>
      </c>
      <c r="D50" s="91">
        <f>SUM(F50:AP50)</f>
        <v>0</v>
      </c>
      <c r="E50" s="65"/>
      <c r="F50" s="140">
        <f>-'Funding Gap'!E42/1000000</f>
        <v>0</v>
      </c>
      <c r="G50" s="140">
        <f>-'Funding Gap'!F42/1000000</f>
        <v>0</v>
      </c>
      <c r="H50" s="140">
        <f>-'Funding Gap'!G42/1000000</f>
        <v>0</v>
      </c>
      <c r="I50" s="140">
        <f>-'Funding Gap'!H42/1000000</f>
        <v>0</v>
      </c>
      <c r="J50" s="140">
        <f>-'Funding Gap'!I42/1000000</f>
        <v>0</v>
      </c>
      <c r="K50" s="140">
        <f>-'Funding Gap'!J42/1000000</f>
        <v>0</v>
      </c>
      <c r="L50" s="140">
        <f>-'Funding Gap'!K42/1000000</f>
        <v>0</v>
      </c>
      <c r="M50" s="140">
        <f>-'Funding Gap'!L42/1000000</f>
        <v>0</v>
      </c>
      <c r="N50" s="140">
        <f>-'Funding Gap'!M42/1000000</f>
        <v>0</v>
      </c>
      <c r="O50" s="140">
        <f>-'Funding Gap'!N42/1000000</f>
        <v>0</v>
      </c>
      <c r="P50" s="140">
        <f>-'Funding Gap'!O42/1000000</f>
        <v>0</v>
      </c>
      <c r="Q50" s="140">
        <f>-'Funding Gap'!P42/1000000</f>
        <v>0</v>
      </c>
      <c r="R50" s="140">
        <f>-'Funding Gap'!Q42/1000000</f>
        <v>0</v>
      </c>
      <c r="S50" s="140">
        <f>-'Funding Gap'!R42/1000000</f>
        <v>0</v>
      </c>
      <c r="T50" s="140">
        <f>-'Funding Gap'!S42/1000000</f>
        <v>0</v>
      </c>
      <c r="U50" s="140">
        <f>-'Funding Gap'!T42/1000000</f>
        <v>0</v>
      </c>
      <c r="V50" s="140">
        <f>-'Funding Gap'!U42/1000000</f>
        <v>0</v>
      </c>
      <c r="W50" s="140">
        <f>-'Funding Gap'!V42/1000000</f>
        <v>0</v>
      </c>
      <c r="X50" s="140">
        <f>-'Funding Gap'!W42/1000000</f>
        <v>0</v>
      </c>
      <c r="Y50" s="140">
        <f>-'Funding Gap'!X42/1000000</f>
        <v>0</v>
      </c>
      <c r="Z50" s="140">
        <f>-'Funding Gap'!Y42/1000000</f>
        <v>0</v>
      </c>
      <c r="AA50" s="140">
        <f>-'Funding Gap'!Z42/1000000</f>
        <v>0</v>
      </c>
      <c r="AB50" s="140">
        <f>-'Funding Gap'!AA42/1000000</f>
        <v>0</v>
      </c>
      <c r="AC50" s="140">
        <f>-'Funding Gap'!AB42/1000000</f>
        <v>0</v>
      </c>
      <c r="AD50" s="140">
        <f>-'Funding Gap'!AC42/1000000</f>
        <v>0</v>
      </c>
      <c r="AE50" s="140">
        <f>-'Funding Gap'!AD42/1000000</f>
        <v>0</v>
      </c>
      <c r="AF50" s="140">
        <f>-'Funding Gap'!AE42/1000000</f>
        <v>0</v>
      </c>
      <c r="AG50" s="140">
        <f>-'Funding Gap'!AF42/1000000</f>
        <v>0</v>
      </c>
      <c r="AH50" s="140">
        <f>-'Funding Gap'!AG42/1000000</f>
        <v>0</v>
      </c>
      <c r="AI50" s="140">
        <f>-'Funding Gap'!AH42/1000000</f>
        <v>0</v>
      </c>
      <c r="AJ50" s="140">
        <f>-'Funding Gap'!AI42/1000000</f>
        <v>0</v>
      </c>
      <c r="AK50" s="140">
        <f>-'Funding Gap'!AJ42/1000000</f>
        <v>0</v>
      </c>
      <c r="AL50" s="140">
        <f>-'Funding Gap'!AK42/1000000</f>
        <v>0</v>
      </c>
      <c r="AM50" s="140">
        <f>-'Funding Gap'!AL42/1000000</f>
        <v>0</v>
      </c>
      <c r="AN50" s="140">
        <f>-'Funding Gap'!AM42/1000000</f>
        <v>0</v>
      </c>
      <c r="AO50" s="140">
        <f>-'Funding Gap'!AN42/1000000</f>
        <v>0</v>
      </c>
      <c r="AP50" s="140">
        <f>-'Funding Gap'!AO42/1000000</f>
        <v>0</v>
      </c>
      <c r="AQ50" s="140">
        <f>-'Funding Gap'!AP42/1000000</f>
        <v>0</v>
      </c>
      <c r="AR50" s="140">
        <f>-'Funding Gap'!AQ42/1000000</f>
        <v>0</v>
      </c>
    </row>
    <row r="51" spans="2:44" s="3" customFormat="1" x14ac:dyDescent="0.25">
      <c r="B51" s="3" t="s">
        <v>49</v>
      </c>
      <c r="C51" s="94" t="s">
        <v>26</v>
      </c>
      <c r="D51" s="98" t="e">
        <f>(D50-D49)/D50</f>
        <v>#DIV/0!</v>
      </c>
      <c r="E51" s="65"/>
      <c r="F51" s="140">
        <f>'Funding Gap'!E43/1000000</f>
        <v>0</v>
      </c>
      <c r="G51" s="140">
        <f>'Funding Gap'!F43/1000000</f>
        <v>0</v>
      </c>
      <c r="H51" s="140">
        <f>'Funding Gap'!G43/1000000</f>
        <v>0</v>
      </c>
      <c r="I51" s="140">
        <f>'Funding Gap'!H43/1000000</f>
        <v>0</v>
      </c>
      <c r="J51" s="140">
        <f>'Funding Gap'!I43/1000000</f>
        <v>0</v>
      </c>
      <c r="K51" s="140">
        <f>'Funding Gap'!J43/1000000</f>
        <v>0</v>
      </c>
      <c r="L51" s="140">
        <f>'Funding Gap'!K43/1000000</f>
        <v>0</v>
      </c>
      <c r="M51" s="140">
        <f>'Funding Gap'!L43/1000000</f>
        <v>0</v>
      </c>
      <c r="N51" s="140">
        <f>'Funding Gap'!M43/1000000</f>
        <v>0</v>
      </c>
      <c r="O51" s="140">
        <f>'Funding Gap'!N43/1000000</f>
        <v>0</v>
      </c>
      <c r="P51" s="140">
        <f>'Funding Gap'!O43/1000000</f>
        <v>0</v>
      </c>
      <c r="Q51" s="140">
        <f>'Funding Gap'!P43/1000000</f>
        <v>0</v>
      </c>
      <c r="R51" s="140">
        <f>'Funding Gap'!Q43/1000000</f>
        <v>0</v>
      </c>
      <c r="S51" s="140">
        <f>'Funding Gap'!R43/1000000</f>
        <v>0</v>
      </c>
      <c r="T51" s="140">
        <f>'Funding Gap'!S43/1000000</f>
        <v>0</v>
      </c>
      <c r="U51" s="140">
        <f>'Funding Gap'!T43/1000000</f>
        <v>0</v>
      </c>
      <c r="V51" s="140">
        <f>'Funding Gap'!U43/1000000</f>
        <v>0</v>
      </c>
      <c r="W51" s="140">
        <f>'Funding Gap'!V43/1000000</f>
        <v>0</v>
      </c>
      <c r="X51" s="140">
        <f>'Funding Gap'!W43/1000000</f>
        <v>0</v>
      </c>
      <c r="Y51" s="140">
        <f>'Funding Gap'!X43/1000000</f>
        <v>0</v>
      </c>
      <c r="Z51" s="140">
        <f>'Funding Gap'!Y43/1000000</f>
        <v>0</v>
      </c>
      <c r="AA51" s="140">
        <f>'Funding Gap'!Z43/1000000</f>
        <v>0</v>
      </c>
      <c r="AB51" s="140">
        <f>'Funding Gap'!AA43/1000000</f>
        <v>0</v>
      </c>
      <c r="AC51" s="140">
        <f>'Funding Gap'!AB43/1000000</f>
        <v>0</v>
      </c>
      <c r="AD51" s="140">
        <f>'Funding Gap'!AC43/1000000</f>
        <v>0</v>
      </c>
      <c r="AE51" s="140">
        <f>'Funding Gap'!AD43/1000000</f>
        <v>0</v>
      </c>
      <c r="AF51" s="140">
        <f>'Funding Gap'!AE43/1000000</f>
        <v>0</v>
      </c>
      <c r="AG51" s="140">
        <f>'Funding Gap'!AF43/1000000</f>
        <v>0</v>
      </c>
      <c r="AH51" s="140">
        <f>'Funding Gap'!AG43/1000000</f>
        <v>0</v>
      </c>
      <c r="AI51" s="140">
        <f>'Funding Gap'!AH43/1000000</f>
        <v>0</v>
      </c>
      <c r="AJ51" s="140">
        <f>'Funding Gap'!AI43/1000000</f>
        <v>0</v>
      </c>
      <c r="AK51" s="140">
        <f>'Funding Gap'!AJ43/1000000</f>
        <v>0</v>
      </c>
      <c r="AL51" s="140">
        <f>'Funding Gap'!AK43/1000000</f>
        <v>0</v>
      </c>
      <c r="AM51" s="140">
        <f>'Funding Gap'!AL43/1000000</f>
        <v>0</v>
      </c>
      <c r="AN51" s="140">
        <f>'Funding Gap'!AM43/1000000</f>
        <v>0</v>
      </c>
      <c r="AO51" s="140">
        <f>'Funding Gap'!AN43/1000000</f>
        <v>0</v>
      </c>
      <c r="AP51" s="140">
        <f>'Funding Gap'!AO43/1000000</f>
        <v>0</v>
      </c>
      <c r="AQ51" s="140">
        <f>'Funding Gap'!AP43/1000000</f>
        <v>0</v>
      </c>
      <c r="AR51" s="140">
        <f>'Funding Gap'!AQ43/1000000</f>
        <v>0</v>
      </c>
    </row>
    <row r="52" spans="2:44" s="3" customFormat="1" x14ac:dyDescent="0.25">
      <c r="B52" s="10" t="s">
        <v>50</v>
      </c>
      <c r="C52" s="94" t="s">
        <v>51</v>
      </c>
      <c r="D52" s="137">
        <f>'Investment Scenario'!B43</f>
        <v>0</v>
      </c>
      <c r="E52" s="65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</row>
    <row r="53" spans="2:44" s="3" customFormat="1" x14ac:dyDescent="0.25">
      <c r="B53" s="10" t="s">
        <v>52</v>
      </c>
      <c r="C53" s="94" t="s">
        <v>26</v>
      </c>
      <c r="E53" s="10"/>
      <c r="F53" s="5">
        <f>MIN(-F39*$D$44,0)</f>
        <v>0</v>
      </c>
      <c r="G53" s="5">
        <f t="shared" ref="G53:AR53" si="30">MIN(-G39*$D$44,0)</f>
        <v>0</v>
      </c>
      <c r="H53" s="5">
        <f t="shared" si="30"/>
        <v>0</v>
      </c>
      <c r="I53" s="5">
        <f t="shared" si="30"/>
        <v>0</v>
      </c>
      <c r="J53" s="5">
        <f t="shared" si="30"/>
        <v>0</v>
      </c>
      <c r="K53" s="5">
        <f t="shared" si="30"/>
        <v>0</v>
      </c>
      <c r="L53" s="5">
        <f t="shared" si="30"/>
        <v>0</v>
      </c>
      <c r="M53" s="5">
        <f t="shared" si="30"/>
        <v>0</v>
      </c>
      <c r="N53" s="5">
        <f t="shared" si="30"/>
        <v>0</v>
      </c>
      <c r="O53" s="5">
        <f t="shared" si="30"/>
        <v>0</v>
      </c>
      <c r="P53" s="5">
        <f t="shared" si="30"/>
        <v>0</v>
      </c>
      <c r="Q53" s="5">
        <f t="shared" si="30"/>
        <v>0</v>
      </c>
      <c r="R53" s="5">
        <f t="shared" si="30"/>
        <v>0</v>
      </c>
      <c r="S53" s="5">
        <f t="shared" si="30"/>
        <v>0</v>
      </c>
      <c r="T53" s="5">
        <f t="shared" si="30"/>
        <v>0</v>
      </c>
      <c r="U53" s="5">
        <f t="shared" si="30"/>
        <v>0</v>
      </c>
      <c r="V53" s="5">
        <f t="shared" si="30"/>
        <v>0</v>
      </c>
      <c r="W53" s="5">
        <f t="shared" si="30"/>
        <v>0</v>
      </c>
      <c r="X53" s="5">
        <f t="shared" si="30"/>
        <v>0</v>
      </c>
      <c r="Y53" s="5">
        <f t="shared" si="30"/>
        <v>0</v>
      </c>
      <c r="Z53" s="5">
        <f t="shared" si="30"/>
        <v>0</v>
      </c>
      <c r="AA53" s="5">
        <f t="shared" si="30"/>
        <v>0</v>
      </c>
      <c r="AB53" s="5">
        <f t="shared" si="30"/>
        <v>0</v>
      </c>
      <c r="AC53" s="5">
        <f t="shared" si="30"/>
        <v>0</v>
      </c>
      <c r="AD53" s="5">
        <f t="shared" si="30"/>
        <v>0</v>
      </c>
      <c r="AE53" s="5">
        <f t="shared" si="30"/>
        <v>0</v>
      </c>
      <c r="AF53" s="5">
        <f t="shared" si="30"/>
        <v>0</v>
      </c>
      <c r="AG53" s="5">
        <f t="shared" si="30"/>
        <v>0</v>
      </c>
      <c r="AH53" s="5">
        <f t="shared" si="30"/>
        <v>0</v>
      </c>
      <c r="AI53" s="5">
        <f t="shared" si="30"/>
        <v>0</v>
      </c>
      <c r="AJ53" s="5">
        <f t="shared" si="30"/>
        <v>0</v>
      </c>
      <c r="AK53" s="5">
        <f t="shared" si="30"/>
        <v>0</v>
      </c>
      <c r="AL53" s="5">
        <f t="shared" si="30"/>
        <v>0</v>
      </c>
      <c r="AM53" s="5">
        <f t="shared" si="30"/>
        <v>0</v>
      </c>
      <c r="AN53" s="5">
        <f t="shared" si="30"/>
        <v>0</v>
      </c>
      <c r="AO53" s="5">
        <f t="shared" si="30"/>
        <v>0</v>
      </c>
      <c r="AP53" s="5">
        <f t="shared" si="30"/>
        <v>0</v>
      </c>
      <c r="AQ53" s="5">
        <f t="shared" si="30"/>
        <v>0</v>
      </c>
      <c r="AR53" s="5">
        <f t="shared" si="30"/>
        <v>0</v>
      </c>
    </row>
    <row r="54" spans="2:44" s="3" customFormat="1" x14ac:dyDescent="0.25">
      <c r="B54" s="229" t="s">
        <v>194</v>
      </c>
      <c r="C54" s="230" t="s">
        <v>26</v>
      </c>
      <c r="D54" s="231"/>
      <c r="E54" s="229"/>
      <c r="F54" s="232" t="str">
        <f>IF(F$3&gt;0,SUM(F48,F53),"")</f>
        <v/>
      </c>
      <c r="G54" s="232" t="str">
        <f>IF(G$3&gt;0,SUM(G48,G53),"")</f>
        <v/>
      </c>
      <c r="H54" s="232" t="str">
        <f t="shared" ref="H54:AR54" si="31">IF(H$3&gt;0,SUM(H48,H53),"")</f>
        <v/>
      </c>
      <c r="I54" s="232" t="str">
        <f t="shared" si="31"/>
        <v/>
      </c>
      <c r="J54" s="232" t="str">
        <f t="shared" si="31"/>
        <v/>
      </c>
      <c r="K54" s="232" t="str">
        <f t="shared" si="31"/>
        <v/>
      </c>
      <c r="L54" s="232" t="str">
        <f t="shared" si="31"/>
        <v/>
      </c>
      <c r="M54" s="232" t="str">
        <f t="shared" si="31"/>
        <v/>
      </c>
      <c r="N54" s="232" t="str">
        <f t="shared" si="31"/>
        <v/>
      </c>
      <c r="O54" s="232" t="str">
        <f t="shared" si="31"/>
        <v/>
      </c>
      <c r="P54" s="232" t="str">
        <f t="shared" si="31"/>
        <v/>
      </c>
      <c r="Q54" s="232" t="str">
        <f t="shared" si="31"/>
        <v/>
      </c>
      <c r="R54" s="232" t="str">
        <f t="shared" si="31"/>
        <v/>
      </c>
      <c r="S54" s="232" t="str">
        <f t="shared" si="31"/>
        <v/>
      </c>
      <c r="T54" s="232" t="str">
        <f t="shared" si="31"/>
        <v/>
      </c>
      <c r="U54" s="232" t="str">
        <f t="shared" si="31"/>
        <v/>
      </c>
      <c r="V54" s="232" t="str">
        <f t="shared" si="31"/>
        <v/>
      </c>
      <c r="W54" s="232" t="str">
        <f t="shared" si="31"/>
        <v/>
      </c>
      <c r="X54" s="232" t="str">
        <f t="shared" si="31"/>
        <v/>
      </c>
      <c r="Y54" s="232" t="str">
        <f t="shared" si="31"/>
        <v/>
      </c>
      <c r="Z54" s="232" t="str">
        <f t="shared" si="31"/>
        <v/>
      </c>
      <c r="AA54" s="232" t="str">
        <f t="shared" si="31"/>
        <v/>
      </c>
      <c r="AB54" s="232" t="str">
        <f t="shared" si="31"/>
        <v/>
      </c>
      <c r="AC54" s="232" t="str">
        <f t="shared" si="31"/>
        <v/>
      </c>
      <c r="AD54" s="232" t="str">
        <f t="shared" si="31"/>
        <v/>
      </c>
      <c r="AE54" s="232" t="str">
        <f t="shared" si="31"/>
        <v/>
      </c>
      <c r="AF54" s="232" t="str">
        <f t="shared" si="31"/>
        <v/>
      </c>
      <c r="AG54" s="232" t="str">
        <f t="shared" si="31"/>
        <v/>
      </c>
      <c r="AH54" s="232" t="str">
        <f t="shared" si="31"/>
        <v/>
      </c>
      <c r="AI54" s="232" t="str">
        <f t="shared" si="31"/>
        <v/>
      </c>
      <c r="AJ54" s="232" t="str">
        <f t="shared" si="31"/>
        <v/>
      </c>
      <c r="AK54" s="232" t="str">
        <f t="shared" si="31"/>
        <v/>
      </c>
      <c r="AL54" s="232" t="str">
        <f t="shared" si="31"/>
        <v/>
      </c>
      <c r="AM54" s="232" t="str">
        <f t="shared" si="31"/>
        <v/>
      </c>
      <c r="AN54" s="232" t="str">
        <f t="shared" si="31"/>
        <v/>
      </c>
      <c r="AO54" s="232" t="str">
        <f t="shared" si="31"/>
        <v/>
      </c>
      <c r="AP54" s="232" t="str">
        <f t="shared" si="31"/>
        <v/>
      </c>
      <c r="AQ54" s="232" t="str">
        <f t="shared" si="31"/>
        <v/>
      </c>
      <c r="AR54" s="232" t="str">
        <f t="shared" si="31"/>
        <v/>
      </c>
    </row>
    <row r="55" spans="2:44" s="3" customFormat="1" x14ac:dyDescent="0.25">
      <c r="B55" s="229" t="s">
        <v>195</v>
      </c>
      <c r="C55" s="230" t="s">
        <v>26</v>
      </c>
      <c r="D55" s="231"/>
      <c r="E55" s="229"/>
      <c r="F55" s="232" t="str">
        <f>IF(F49=0,"",F49)</f>
        <v/>
      </c>
      <c r="G55" s="232" t="str">
        <f t="shared" ref="G55:AR55" si="32">IF(G49=0,"",G49)</f>
        <v/>
      </c>
      <c r="H55" s="232" t="str">
        <f t="shared" si="32"/>
        <v/>
      </c>
      <c r="I55" s="232" t="str">
        <f t="shared" si="32"/>
        <v/>
      </c>
      <c r="J55" s="232" t="str">
        <f t="shared" si="32"/>
        <v/>
      </c>
      <c r="K55" s="232" t="str">
        <f t="shared" si="32"/>
        <v/>
      </c>
      <c r="L55" s="232" t="str">
        <f t="shared" si="32"/>
        <v/>
      </c>
      <c r="M55" s="232" t="str">
        <f t="shared" si="32"/>
        <v/>
      </c>
      <c r="N55" s="232" t="str">
        <f t="shared" si="32"/>
        <v/>
      </c>
      <c r="O55" s="232" t="str">
        <f t="shared" si="32"/>
        <v/>
      </c>
      <c r="P55" s="232" t="str">
        <f t="shared" si="32"/>
        <v/>
      </c>
      <c r="Q55" s="232" t="str">
        <f t="shared" si="32"/>
        <v/>
      </c>
      <c r="R55" s="232" t="str">
        <f t="shared" si="32"/>
        <v/>
      </c>
      <c r="S55" s="232" t="str">
        <f t="shared" si="32"/>
        <v/>
      </c>
      <c r="T55" s="232" t="str">
        <f t="shared" si="32"/>
        <v/>
      </c>
      <c r="U55" s="232" t="str">
        <f t="shared" si="32"/>
        <v/>
      </c>
      <c r="V55" s="232" t="str">
        <f t="shared" si="32"/>
        <v/>
      </c>
      <c r="W55" s="232" t="str">
        <f t="shared" si="32"/>
        <v/>
      </c>
      <c r="X55" s="232" t="str">
        <f t="shared" si="32"/>
        <v/>
      </c>
      <c r="Y55" s="232" t="str">
        <f t="shared" si="32"/>
        <v/>
      </c>
      <c r="Z55" s="232" t="str">
        <f t="shared" si="32"/>
        <v/>
      </c>
      <c r="AA55" s="232" t="str">
        <f t="shared" si="32"/>
        <v/>
      </c>
      <c r="AB55" s="232" t="str">
        <f t="shared" si="32"/>
        <v/>
      </c>
      <c r="AC55" s="232" t="str">
        <f t="shared" si="32"/>
        <v/>
      </c>
      <c r="AD55" s="232" t="str">
        <f t="shared" si="32"/>
        <v/>
      </c>
      <c r="AE55" s="232" t="str">
        <f t="shared" si="32"/>
        <v/>
      </c>
      <c r="AF55" s="232" t="str">
        <f t="shared" si="32"/>
        <v/>
      </c>
      <c r="AG55" s="232" t="str">
        <f t="shared" si="32"/>
        <v/>
      </c>
      <c r="AH55" s="232" t="str">
        <f t="shared" si="32"/>
        <v/>
      </c>
      <c r="AI55" s="232" t="str">
        <f t="shared" si="32"/>
        <v/>
      </c>
      <c r="AJ55" s="232" t="str">
        <f t="shared" si="32"/>
        <v/>
      </c>
      <c r="AK55" s="232" t="str">
        <f t="shared" si="32"/>
        <v/>
      </c>
      <c r="AL55" s="232" t="str">
        <f t="shared" si="32"/>
        <v/>
      </c>
      <c r="AM55" s="232" t="str">
        <f t="shared" si="32"/>
        <v/>
      </c>
      <c r="AN55" s="232" t="str">
        <f t="shared" si="32"/>
        <v/>
      </c>
      <c r="AO55" s="232" t="str">
        <f t="shared" si="32"/>
        <v/>
      </c>
      <c r="AP55" s="232" t="str">
        <f t="shared" si="32"/>
        <v/>
      </c>
      <c r="AQ55" s="232" t="str">
        <f t="shared" si="32"/>
        <v/>
      </c>
      <c r="AR55" s="232" t="str">
        <f t="shared" si="32"/>
        <v/>
      </c>
    </row>
    <row r="56" spans="2:44" s="3" customFormat="1" x14ac:dyDescent="0.25">
      <c r="B56" s="58" t="s">
        <v>196</v>
      </c>
      <c r="C56" s="100" t="s">
        <v>26</v>
      </c>
      <c r="D56" s="55"/>
      <c r="E56" s="58"/>
      <c r="F56" s="101">
        <f>SUM(F54,F55)</f>
        <v>0</v>
      </c>
      <c r="G56" s="101">
        <f t="shared" ref="G56:AR56" si="33">SUM(G54,G55)</f>
        <v>0</v>
      </c>
      <c r="H56" s="101">
        <f t="shared" si="33"/>
        <v>0</v>
      </c>
      <c r="I56" s="101">
        <f t="shared" si="33"/>
        <v>0</v>
      </c>
      <c r="J56" s="101">
        <f t="shared" si="33"/>
        <v>0</v>
      </c>
      <c r="K56" s="101">
        <f t="shared" si="33"/>
        <v>0</v>
      </c>
      <c r="L56" s="101">
        <f t="shared" si="33"/>
        <v>0</v>
      </c>
      <c r="M56" s="101">
        <f t="shared" si="33"/>
        <v>0</v>
      </c>
      <c r="N56" s="101">
        <f t="shared" si="33"/>
        <v>0</v>
      </c>
      <c r="O56" s="101">
        <f t="shared" si="33"/>
        <v>0</v>
      </c>
      <c r="P56" s="101">
        <f t="shared" si="33"/>
        <v>0</v>
      </c>
      <c r="Q56" s="101">
        <f t="shared" si="33"/>
        <v>0</v>
      </c>
      <c r="R56" s="101">
        <f t="shared" si="33"/>
        <v>0</v>
      </c>
      <c r="S56" s="101">
        <f t="shared" si="33"/>
        <v>0</v>
      </c>
      <c r="T56" s="101">
        <f t="shared" si="33"/>
        <v>0</v>
      </c>
      <c r="U56" s="101">
        <f t="shared" si="33"/>
        <v>0</v>
      </c>
      <c r="V56" s="101">
        <f t="shared" si="33"/>
        <v>0</v>
      </c>
      <c r="W56" s="101">
        <f t="shared" si="33"/>
        <v>0</v>
      </c>
      <c r="X56" s="101">
        <f t="shared" si="33"/>
        <v>0</v>
      </c>
      <c r="Y56" s="101">
        <f t="shared" si="33"/>
        <v>0</v>
      </c>
      <c r="Z56" s="101">
        <f t="shared" si="33"/>
        <v>0</v>
      </c>
      <c r="AA56" s="101">
        <f t="shared" si="33"/>
        <v>0</v>
      </c>
      <c r="AB56" s="101">
        <f t="shared" si="33"/>
        <v>0</v>
      </c>
      <c r="AC56" s="101">
        <f t="shared" si="33"/>
        <v>0</v>
      </c>
      <c r="AD56" s="101">
        <f t="shared" si="33"/>
        <v>0</v>
      </c>
      <c r="AE56" s="101">
        <f t="shared" si="33"/>
        <v>0</v>
      </c>
      <c r="AF56" s="101">
        <f t="shared" si="33"/>
        <v>0</v>
      </c>
      <c r="AG56" s="101">
        <f t="shared" si="33"/>
        <v>0</v>
      </c>
      <c r="AH56" s="101">
        <f t="shared" si="33"/>
        <v>0</v>
      </c>
      <c r="AI56" s="101">
        <f t="shared" si="33"/>
        <v>0</v>
      </c>
      <c r="AJ56" s="101">
        <f t="shared" si="33"/>
        <v>0</v>
      </c>
      <c r="AK56" s="101">
        <f t="shared" si="33"/>
        <v>0</v>
      </c>
      <c r="AL56" s="101">
        <f t="shared" si="33"/>
        <v>0</v>
      </c>
      <c r="AM56" s="101">
        <f t="shared" si="33"/>
        <v>0</v>
      </c>
      <c r="AN56" s="101">
        <f t="shared" si="33"/>
        <v>0</v>
      </c>
      <c r="AO56" s="101">
        <f t="shared" si="33"/>
        <v>0</v>
      </c>
      <c r="AP56" s="101">
        <f t="shared" si="33"/>
        <v>0</v>
      </c>
      <c r="AQ56" s="101">
        <f t="shared" si="33"/>
        <v>0</v>
      </c>
      <c r="AR56" s="101">
        <f t="shared" si="33"/>
        <v>0</v>
      </c>
    </row>
    <row r="57" spans="2:44" s="3" customFormat="1" x14ac:dyDescent="0.25">
      <c r="B57" s="102" t="s">
        <v>53</v>
      </c>
      <c r="C57" s="90" t="s">
        <v>14</v>
      </c>
      <c r="D57" s="59"/>
      <c r="E57" s="61"/>
      <c r="F57" s="103" t="str">
        <f t="shared" ref="F57:AR57" si="34">IF(+F15=0,"n/a",+F15)</f>
        <v/>
      </c>
      <c r="G57" s="103" t="str">
        <f t="shared" si="34"/>
        <v/>
      </c>
      <c r="H57" s="103" t="str">
        <f t="shared" si="34"/>
        <v/>
      </c>
      <c r="I57" s="103" t="str">
        <f t="shared" si="34"/>
        <v/>
      </c>
      <c r="J57" s="103" t="str">
        <f t="shared" si="34"/>
        <v/>
      </c>
      <c r="K57" s="103" t="str">
        <f t="shared" si="34"/>
        <v/>
      </c>
      <c r="L57" s="103" t="str">
        <f t="shared" si="34"/>
        <v/>
      </c>
      <c r="M57" s="103" t="str">
        <f t="shared" si="34"/>
        <v/>
      </c>
      <c r="N57" s="103" t="str">
        <f t="shared" si="34"/>
        <v/>
      </c>
      <c r="O57" s="103" t="str">
        <f t="shared" si="34"/>
        <v/>
      </c>
      <c r="P57" s="103" t="str">
        <f t="shared" si="34"/>
        <v/>
      </c>
      <c r="Q57" s="103" t="str">
        <f t="shared" si="34"/>
        <v/>
      </c>
      <c r="R57" s="103" t="str">
        <f t="shared" si="34"/>
        <v/>
      </c>
      <c r="S57" s="103" t="str">
        <f t="shared" si="34"/>
        <v/>
      </c>
      <c r="T57" s="103" t="str">
        <f t="shared" si="34"/>
        <v/>
      </c>
      <c r="U57" s="103" t="str">
        <f t="shared" si="34"/>
        <v/>
      </c>
      <c r="V57" s="103" t="str">
        <f t="shared" si="34"/>
        <v/>
      </c>
      <c r="W57" s="103" t="str">
        <f t="shared" si="34"/>
        <v/>
      </c>
      <c r="X57" s="103" t="str">
        <f t="shared" si="34"/>
        <v/>
      </c>
      <c r="Y57" s="103" t="str">
        <f t="shared" si="34"/>
        <v/>
      </c>
      <c r="Z57" s="103" t="str">
        <f t="shared" si="34"/>
        <v/>
      </c>
      <c r="AA57" s="103" t="str">
        <f t="shared" si="34"/>
        <v/>
      </c>
      <c r="AB57" s="103" t="str">
        <f t="shared" si="34"/>
        <v/>
      </c>
      <c r="AC57" s="103" t="str">
        <f t="shared" si="34"/>
        <v/>
      </c>
      <c r="AD57" s="103" t="str">
        <f t="shared" si="34"/>
        <v/>
      </c>
      <c r="AE57" s="103" t="str">
        <f t="shared" si="34"/>
        <v/>
      </c>
      <c r="AF57" s="103" t="str">
        <f t="shared" si="34"/>
        <v/>
      </c>
      <c r="AG57" s="103" t="str">
        <f t="shared" si="34"/>
        <v/>
      </c>
      <c r="AH57" s="103" t="str">
        <f t="shared" si="34"/>
        <v/>
      </c>
      <c r="AI57" s="103" t="str">
        <f t="shared" si="34"/>
        <v/>
      </c>
      <c r="AJ57" s="103" t="str">
        <f t="shared" si="34"/>
        <v/>
      </c>
      <c r="AK57" s="103" t="str">
        <f t="shared" si="34"/>
        <v/>
      </c>
      <c r="AL57" s="103" t="str">
        <f t="shared" si="34"/>
        <v/>
      </c>
      <c r="AM57" s="103" t="str">
        <f t="shared" si="34"/>
        <v/>
      </c>
      <c r="AN57" s="103" t="str">
        <f t="shared" si="34"/>
        <v/>
      </c>
      <c r="AO57" s="103" t="str">
        <f t="shared" si="34"/>
        <v/>
      </c>
      <c r="AP57" s="103" t="str">
        <f t="shared" si="34"/>
        <v/>
      </c>
      <c r="AQ57" s="103" t="str">
        <f t="shared" si="34"/>
        <v/>
      </c>
      <c r="AR57" s="103" t="str">
        <f t="shared" si="34"/>
        <v/>
      </c>
    </row>
    <row r="58" spans="2:44" s="3" customFormat="1" ht="15.75" thickBot="1" x14ac:dyDescent="0.3">
      <c r="C58" s="66"/>
      <c r="E58" s="10"/>
      <c r="F58" s="104"/>
      <c r="G58" s="105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</row>
    <row r="59" spans="2:44" s="3" customFormat="1" x14ac:dyDescent="0.25">
      <c r="B59" s="106" t="s">
        <v>54</v>
      </c>
      <c r="C59" s="107" t="s">
        <v>37</v>
      </c>
      <c r="D59" s="136">
        <f>+'Investment Scenario'!B32</f>
        <v>0</v>
      </c>
      <c r="E59" s="108"/>
      <c r="F59" s="108"/>
      <c r="G59" s="31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</row>
    <row r="60" spans="2:44" s="3" customFormat="1" ht="15.75" thickBot="1" x14ac:dyDescent="0.3">
      <c r="B60" s="109" t="s">
        <v>55</v>
      </c>
      <c r="C60" s="110" t="s">
        <v>37</v>
      </c>
      <c r="D60" s="111" t="e">
        <f>IRR(F56:AR56)</f>
        <v>#NUM!</v>
      </c>
      <c r="E60" s="108"/>
      <c r="F60" s="108"/>
      <c r="G60" s="31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</row>
    <row r="61" spans="2:44" s="3" customFormat="1" x14ac:dyDescent="0.25">
      <c r="B61" s="106" t="s">
        <v>56</v>
      </c>
      <c r="C61" s="107" t="s">
        <v>26</v>
      </c>
      <c r="D61" s="112">
        <f>NPV($D$59,F54:AR54)+SUM(F55:AR55)</f>
        <v>0</v>
      </c>
      <c r="E61" s="113"/>
      <c r="F61" s="113"/>
      <c r="G61" s="87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</row>
    <row r="62" spans="2:44" s="3" customFormat="1" ht="15.75" thickBot="1" x14ac:dyDescent="0.3">
      <c r="B62" s="114" t="s">
        <v>56</v>
      </c>
      <c r="C62" s="115" t="s">
        <v>57</v>
      </c>
      <c r="D62" s="116">
        <f>+D61/'Investment Scenario'!B16</f>
        <v>0</v>
      </c>
      <c r="E62" s="113"/>
      <c r="F62" s="113"/>
      <c r="G62" s="117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</row>
    <row r="63" spans="2:44" s="3" customFormat="1" x14ac:dyDescent="0.25">
      <c r="B63" s="106" t="s">
        <v>58</v>
      </c>
      <c r="C63" s="107" t="s">
        <v>26</v>
      </c>
      <c r="D63" s="118">
        <f>SUM(F56:AR56)</f>
        <v>0</v>
      </c>
      <c r="E63" s="119"/>
      <c r="F63" s="119"/>
      <c r="G63" s="1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</row>
    <row r="64" spans="2:44" s="3" customFormat="1" ht="15.75" thickBot="1" x14ac:dyDescent="0.3">
      <c r="B64" s="114" t="s">
        <v>58</v>
      </c>
      <c r="C64" s="115" t="s">
        <v>57</v>
      </c>
      <c r="D64" s="120">
        <f>+D63/'Investment Scenario'!B16</f>
        <v>0</v>
      </c>
      <c r="E64" s="119"/>
      <c r="F64" s="119"/>
      <c r="G64" s="1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</row>
    <row r="65" spans="1:7" s="3" customFormat="1" x14ac:dyDescent="0.25">
      <c r="B65" s="106" t="s">
        <v>59</v>
      </c>
      <c r="C65" s="107" t="s">
        <v>26</v>
      </c>
      <c r="D65" s="118" t="e">
        <f>+SUM(F28:AR28)/D52</f>
        <v>#DIV/0!</v>
      </c>
      <c r="E65" s="119"/>
      <c r="F65" s="119"/>
      <c r="G65" s="10"/>
    </row>
    <row r="66" spans="1:7" s="3" customFormat="1" ht="15.75" thickBot="1" x14ac:dyDescent="0.3">
      <c r="B66" s="114" t="s">
        <v>59</v>
      </c>
      <c r="C66" s="115" t="s">
        <v>57</v>
      </c>
      <c r="D66" s="120" t="e">
        <f>+D65/'Investment Scenario'!B16</f>
        <v>#DIV/0!</v>
      </c>
      <c r="E66" s="119"/>
      <c r="G66" s="10"/>
    </row>
    <row r="67" spans="1:7" s="3" customFormat="1" x14ac:dyDescent="0.25">
      <c r="B67" s="59"/>
      <c r="C67" s="90"/>
      <c r="D67" s="90"/>
      <c r="E67" s="121"/>
      <c r="F67" s="90"/>
      <c r="G67" s="10"/>
    </row>
    <row r="68" spans="1:7" x14ac:dyDescent="0.25">
      <c r="B68" s="122"/>
      <c r="C68" s="123"/>
      <c r="D68" s="123"/>
      <c r="E68" s="123"/>
      <c r="F68" s="123"/>
    </row>
    <row r="69" spans="1:7" x14ac:dyDescent="0.25">
      <c r="B69" s="122"/>
      <c r="C69" s="123"/>
      <c r="D69" s="123"/>
      <c r="E69" s="123"/>
      <c r="F69" s="123"/>
    </row>
    <row r="70" spans="1:7" x14ac:dyDescent="0.25">
      <c r="B70" s="122"/>
      <c r="C70" s="123"/>
      <c r="D70" s="123"/>
      <c r="E70" s="123"/>
      <c r="F70" s="123"/>
    </row>
    <row r="71" spans="1:7" x14ac:dyDescent="0.25">
      <c r="B71" s="122"/>
      <c r="C71" s="123"/>
      <c r="D71" s="123"/>
      <c r="E71" s="123"/>
      <c r="F71" s="123"/>
    </row>
    <row r="72" spans="1:7" x14ac:dyDescent="0.25">
      <c r="B72" s="122"/>
      <c r="C72" s="123"/>
      <c r="D72" s="123"/>
      <c r="E72" s="123"/>
      <c r="F72" s="123"/>
    </row>
    <row r="73" spans="1:7" x14ac:dyDescent="0.25">
      <c r="B73" s="122"/>
      <c r="C73" s="123"/>
      <c r="D73" s="123"/>
      <c r="E73" s="123"/>
      <c r="F73" s="123"/>
    </row>
    <row r="74" spans="1:7" x14ac:dyDescent="0.25">
      <c r="B74" s="122"/>
      <c r="C74" s="123"/>
      <c r="D74" s="123"/>
      <c r="E74" s="123"/>
      <c r="F74" s="123"/>
    </row>
    <row r="75" spans="1:7" x14ac:dyDescent="0.25">
      <c r="B75" s="122"/>
      <c r="C75" s="123"/>
      <c r="D75" s="123"/>
      <c r="E75" s="123"/>
      <c r="F75" s="123"/>
    </row>
    <row r="76" spans="1:7" x14ac:dyDescent="0.25">
      <c r="B76" s="122"/>
      <c r="C76" s="123"/>
      <c r="D76" s="123"/>
      <c r="E76" s="123"/>
      <c r="F76" s="123"/>
    </row>
    <row r="77" spans="1:7" x14ac:dyDescent="0.25">
      <c r="B77" s="122"/>
      <c r="C77" s="123"/>
      <c r="D77" s="123"/>
      <c r="E77" s="123"/>
      <c r="F77" s="123"/>
    </row>
    <row r="78" spans="1:7" x14ac:dyDescent="0.25">
      <c r="B78" s="122"/>
      <c r="C78" s="123"/>
      <c r="D78" s="123"/>
      <c r="E78" s="123"/>
      <c r="F78" s="123"/>
    </row>
    <row r="79" spans="1:7" x14ac:dyDescent="0.25">
      <c r="B79" s="122"/>
      <c r="C79" s="123"/>
      <c r="D79" s="123"/>
      <c r="E79" s="123"/>
      <c r="F79" s="123"/>
    </row>
    <row r="80" spans="1:7" s="133" customFormat="1" x14ac:dyDescent="0.25">
      <c r="A80" s="125"/>
      <c r="B80" s="126"/>
      <c r="C80" s="127"/>
      <c r="D80" s="127"/>
      <c r="E80" s="127"/>
      <c r="F80" s="127"/>
    </row>
    <row r="81" spans="1:44" s="133" customFormat="1" x14ac:dyDescent="0.25">
      <c r="A81" s="125"/>
      <c r="B81" s="126"/>
      <c r="C81" s="127"/>
      <c r="D81" s="127"/>
      <c r="E81" s="127"/>
    </row>
    <row r="82" spans="1:44" s="133" customFormat="1" x14ac:dyDescent="0.25">
      <c r="A82" s="125"/>
      <c r="B82" s="128"/>
      <c r="C82" s="127"/>
    </row>
    <row r="83" spans="1:44" s="133" customFormat="1" x14ac:dyDescent="0.25">
      <c r="A83" s="125"/>
      <c r="B83" s="144"/>
      <c r="C83" s="132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  <c r="AO83" s="145"/>
      <c r="AP83" s="145"/>
      <c r="AQ83" s="145"/>
      <c r="AR83" s="145"/>
    </row>
    <row r="84" spans="1:44" s="133" customFormat="1" x14ac:dyDescent="0.25">
      <c r="A84" s="125"/>
      <c r="B84" s="144"/>
      <c r="C84" s="132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  <c r="AO84" s="145"/>
      <c r="AP84" s="145"/>
      <c r="AQ84" s="145"/>
      <c r="AR84" s="145"/>
    </row>
    <row r="85" spans="1:44" s="133" customFormat="1" x14ac:dyDescent="0.25">
      <c r="A85" s="125"/>
      <c r="B85" s="144"/>
      <c r="C85" s="132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5"/>
      <c r="AO85" s="145"/>
      <c r="AP85" s="145"/>
      <c r="AQ85" s="145"/>
      <c r="AR85" s="145"/>
    </row>
    <row r="86" spans="1:44" s="133" customFormat="1" x14ac:dyDescent="0.25">
      <c r="A86" s="125"/>
      <c r="B86" s="146"/>
      <c r="C86" s="132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</row>
    <row r="87" spans="1:44" s="133" customFormat="1" x14ac:dyDescent="0.25">
      <c r="A87" s="125"/>
      <c r="B87" s="146"/>
      <c r="C87" s="132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</row>
    <row r="88" spans="1:44" s="133" customFormat="1" x14ac:dyDescent="0.25">
      <c r="A88" s="125"/>
      <c r="B88" s="129"/>
      <c r="C88" s="132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135"/>
    </row>
    <row r="89" spans="1:44" s="133" customFormat="1" x14ac:dyDescent="0.25">
      <c r="A89" s="125"/>
      <c r="C89" s="132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135"/>
      <c r="AO89" s="135"/>
      <c r="AP89" s="135"/>
      <c r="AQ89" s="135"/>
      <c r="AR89" s="135"/>
    </row>
    <row r="90" spans="1:44" s="133" customFormat="1" x14ac:dyDescent="0.25">
      <c r="A90" s="125"/>
      <c r="B90" s="129"/>
      <c r="C90" s="132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</row>
    <row r="91" spans="1:44" s="133" customFormat="1" x14ac:dyDescent="0.25">
      <c r="A91" s="125"/>
      <c r="C91" s="132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</row>
    <row r="92" spans="1:44" s="133" customFormat="1" x14ac:dyDescent="0.25">
      <c r="A92" s="130"/>
      <c r="C92" s="132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</row>
    <row r="93" spans="1:44" s="133" customFormat="1" x14ac:dyDescent="0.25">
      <c r="A93" s="125"/>
      <c r="C93" s="132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</row>
    <row r="94" spans="1:44" s="133" customFormat="1" x14ac:dyDescent="0.25">
      <c r="A94" s="125"/>
      <c r="C94" s="132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</row>
    <row r="95" spans="1:44" s="133" customFormat="1" x14ac:dyDescent="0.25">
      <c r="A95" s="125"/>
      <c r="C95" s="132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</row>
    <row r="96" spans="1:44" s="133" customFormat="1" x14ac:dyDescent="0.25">
      <c r="A96" s="125"/>
      <c r="C96" s="132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</row>
    <row r="97" spans="1:44" s="133" customFormat="1" x14ac:dyDescent="0.25">
      <c r="A97" s="125"/>
      <c r="C97" s="132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</row>
    <row r="98" spans="1:44" s="133" customFormat="1" x14ac:dyDescent="0.25">
      <c r="A98" s="130"/>
      <c r="C98" s="132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</row>
    <row r="99" spans="1:44" s="133" customFormat="1" x14ac:dyDescent="0.25">
      <c r="A99" s="125"/>
      <c r="C99" s="132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</row>
    <row r="100" spans="1:44" s="133" customFormat="1" x14ac:dyDescent="0.25">
      <c r="A100" s="125"/>
      <c r="C100" s="132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</row>
    <row r="101" spans="1:44" s="133" customFormat="1" x14ac:dyDescent="0.25">
      <c r="A101" s="125"/>
      <c r="C101" s="132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</row>
    <row r="102" spans="1:44" s="133" customFormat="1" x14ac:dyDescent="0.25">
      <c r="A102" s="125"/>
      <c r="C102" s="132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</row>
    <row r="103" spans="1:44" s="133" customFormat="1" x14ac:dyDescent="0.25">
      <c r="A103" s="125"/>
      <c r="C103" s="132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</row>
    <row r="104" spans="1:44" s="133" customFormat="1" x14ac:dyDescent="0.25">
      <c r="A104" s="125"/>
      <c r="B104" s="126"/>
      <c r="C104" s="127"/>
      <c r="D104" s="126"/>
      <c r="E104" s="126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</row>
    <row r="105" spans="1:44" s="133" customFormat="1" x14ac:dyDescent="0.25">
      <c r="A105" s="125"/>
      <c r="B105" s="131"/>
      <c r="C105" s="127"/>
      <c r="D105" s="126"/>
      <c r="E105" s="126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</row>
    <row r="106" spans="1:44" s="133" customFormat="1" x14ac:dyDescent="0.25">
      <c r="A106" s="131"/>
      <c r="B106" s="129"/>
      <c r="C106" s="132"/>
      <c r="D106" s="149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</row>
    <row r="107" spans="1:44" s="133" customFormat="1" x14ac:dyDescent="0.25">
      <c r="A107" s="125"/>
      <c r="B107" s="126"/>
      <c r="C107" s="127"/>
      <c r="D107" s="126"/>
      <c r="E107" s="126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</row>
    <row r="108" spans="1:44" s="133" customFormat="1" x14ac:dyDescent="0.25">
      <c r="A108" s="125"/>
      <c r="C108" s="127"/>
      <c r="D108" s="134"/>
      <c r="E108" s="126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135"/>
      <c r="AH108" s="135"/>
      <c r="AI108" s="135"/>
      <c r="AJ108" s="135"/>
      <c r="AK108" s="135"/>
      <c r="AL108" s="135"/>
      <c r="AM108" s="135"/>
      <c r="AN108" s="135"/>
      <c r="AO108" s="135"/>
      <c r="AP108" s="135"/>
      <c r="AQ108" s="135"/>
      <c r="AR108" s="135"/>
    </row>
    <row r="109" spans="1:44" s="133" customFormat="1" x14ac:dyDescent="0.25">
      <c r="A109" s="125"/>
      <c r="C109" s="127"/>
      <c r="D109" s="149"/>
      <c r="E109" s="126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5"/>
      <c r="AL109" s="135"/>
      <c r="AM109" s="135"/>
      <c r="AN109" s="135"/>
      <c r="AO109" s="135"/>
      <c r="AP109" s="135"/>
      <c r="AQ109" s="135"/>
      <c r="AR109" s="135"/>
    </row>
    <row r="110" spans="1:44" s="133" customFormat="1" x14ac:dyDescent="0.25">
      <c r="A110" s="125"/>
      <c r="C110" s="127"/>
      <c r="E110" s="134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  <c r="AK110" s="135"/>
      <c r="AL110" s="135"/>
      <c r="AM110" s="135"/>
      <c r="AN110" s="135"/>
      <c r="AO110" s="135"/>
      <c r="AP110" s="135"/>
      <c r="AQ110" s="135"/>
      <c r="AR110" s="135"/>
    </row>
    <row r="111" spans="1:44" s="133" customFormat="1" x14ac:dyDescent="0.25">
      <c r="A111" s="125"/>
      <c r="C111" s="127"/>
      <c r="D111" s="126"/>
      <c r="E111" s="126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  <c r="Z111" s="150"/>
      <c r="AA111" s="150"/>
      <c r="AB111" s="150"/>
      <c r="AC111" s="150"/>
      <c r="AD111" s="150"/>
      <c r="AE111" s="150"/>
      <c r="AF111" s="150"/>
      <c r="AG111" s="150"/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</row>
    <row r="112" spans="1:44" s="133" customFormat="1" x14ac:dyDescent="0.25">
      <c r="A112" s="125"/>
      <c r="C112" s="127"/>
      <c r="D112" s="147"/>
      <c r="E112" s="147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  <c r="AN112" s="135"/>
      <c r="AO112" s="135"/>
      <c r="AP112" s="135"/>
      <c r="AQ112" s="135"/>
      <c r="AR112" s="135"/>
    </row>
    <row r="113" spans="1:44" s="133" customFormat="1" x14ac:dyDescent="0.25">
      <c r="A113" s="125"/>
      <c r="B113" s="126"/>
      <c r="C113" s="127"/>
      <c r="D113" s="126"/>
      <c r="E113" s="126"/>
      <c r="F113" s="147"/>
      <c r="G113" s="147"/>
      <c r="H113" s="147"/>
      <c r="I113" s="147"/>
      <c r="J113" s="147"/>
      <c r="K113" s="147"/>
      <c r="L113" s="147"/>
      <c r="M113" s="147"/>
      <c r="N113" s="147"/>
      <c r="O113" s="147"/>
      <c r="P113" s="147"/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</row>
    <row r="114" spans="1:44" s="133" customFormat="1" x14ac:dyDescent="0.25">
      <c r="A114" s="125"/>
      <c r="C114" s="132"/>
      <c r="D114" s="134"/>
      <c r="E114" s="134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35"/>
      <c r="AM114" s="135"/>
      <c r="AN114" s="135"/>
      <c r="AO114" s="135"/>
      <c r="AP114" s="135"/>
      <c r="AQ114" s="135"/>
      <c r="AR114" s="135"/>
    </row>
    <row r="115" spans="1:44" s="133" customFormat="1" x14ac:dyDescent="0.25">
      <c r="A115" s="125"/>
      <c r="B115" s="126"/>
      <c r="C115" s="127"/>
      <c r="D115" s="126"/>
      <c r="E115" s="126"/>
      <c r="F115" s="147"/>
      <c r="G115" s="147"/>
      <c r="H115" s="147"/>
      <c r="I115" s="147"/>
      <c r="J115" s="147"/>
      <c r="K115" s="147"/>
      <c r="L115" s="147"/>
      <c r="M115" s="147"/>
      <c r="N115" s="147"/>
      <c r="O115" s="147"/>
      <c r="P115" s="147"/>
      <c r="Q115" s="147"/>
      <c r="R115" s="147"/>
      <c r="S115" s="147"/>
      <c r="T115" s="147"/>
      <c r="U115" s="147"/>
      <c r="V115" s="147"/>
      <c r="W115" s="147"/>
      <c r="X115" s="147"/>
      <c r="Y115" s="147"/>
      <c r="Z115" s="147"/>
      <c r="AA115" s="147"/>
      <c r="AB115" s="147"/>
      <c r="AC115" s="147"/>
      <c r="AD115" s="147"/>
      <c r="AE115" s="147"/>
      <c r="AF115" s="147"/>
      <c r="AG115" s="147"/>
      <c r="AH115" s="147"/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</row>
    <row r="116" spans="1:44" s="133" customFormat="1" x14ac:dyDescent="0.25">
      <c r="A116" s="125"/>
      <c r="C116" s="132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</row>
    <row r="117" spans="1:44" s="133" customFormat="1" x14ac:dyDescent="0.25">
      <c r="A117" s="130"/>
      <c r="C117" s="127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</row>
    <row r="118" spans="1:44" s="133" customFormat="1" x14ac:dyDescent="0.25">
      <c r="A118" s="125"/>
      <c r="C118" s="132"/>
      <c r="F118" s="135"/>
      <c r="G118" s="135"/>
      <c r="H118" s="135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35"/>
      <c r="AK118" s="135"/>
      <c r="AL118" s="135"/>
      <c r="AM118" s="135"/>
      <c r="AN118" s="135"/>
      <c r="AO118" s="135"/>
      <c r="AP118" s="135"/>
      <c r="AQ118" s="135"/>
      <c r="AR118" s="135"/>
    </row>
    <row r="119" spans="1:44" s="133" customFormat="1" x14ac:dyDescent="0.25">
      <c r="A119" s="125"/>
      <c r="C119" s="132"/>
      <c r="D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  <c r="AA119" s="135"/>
      <c r="AB119" s="135"/>
      <c r="AC119" s="135"/>
      <c r="AD119" s="135"/>
      <c r="AE119" s="135"/>
      <c r="AF119" s="135"/>
      <c r="AG119" s="135"/>
      <c r="AH119" s="135"/>
      <c r="AI119" s="135"/>
      <c r="AJ119" s="135"/>
      <c r="AK119" s="135"/>
      <c r="AL119" s="135"/>
      <c r="AM119" s="135"/>
      <c r="AN119" s="135"/>
      <c r="AO119" s="135"/>
      <c r="AP119" s="135"/>
      <c r="AQ119" s="135"/>
      <c r="AR119" s="135"/>
    </row>
    <row r="120" spans="1:44" s="133" customFormat="1" x14ac:dyDescent="0.25">
      <c r="A120" s="125"/>
      <c r="C120" s="132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</row>
    <row r="121" spans="1:44" s="133" customFormat="1" x14ac:dyDescent="0.25">
      <c r="A121" s="125"/>
      <c r="C121" s="132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  <c r="AB121" s="135"/>
      <c r="AC121" s="135"/>
      <c r="AD121" s="135"/>
      <c r="AE121" s="135"/>
      <c r="AF121" s="135"/>
      <c r="AG121" s="135"/>
      <c r="AH121" s="135"/>
      <c r="AI121" s="135"/>
      <c r="AJ121" s="135"/>
      <c r="AK121" s="135"/>
      <c r="AL121" s="135"/>
      <c r="AM121" s="135"/>
      <c r="AN121" s="135"/>
      <c r="AO121" s="135"/>
      <c r="AP121" s="135"/>
      <c r="AQ121" s="135"/>
      <c r="AR121" s="135"/>
    </row>
    <row r="122" spans="1:44" s="133" customFormat="1" x14ac:dyDescent="0.25">
      <c r="A122" s="125"/>
      <c r="B122" s="126"/>
      <c r="C122" s="127"/>
      <c r="D122" s="126"/>
      <c r="E122" s="126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P122" s="147"/>
      <c r="Q122" s="147"/>
      <c r="R122" s="147"/>
      <c r="S122" s="147"/>
      <c r="T122" s="147"/>
      <c r="U122" s="147"/>
      <c r="V122" s="147"/>
      <c r="W122" s="147"/>
      <c r="X122" s="147"/>
      <c r="Y122" s="147"/>
      <c r="Z122" s="147"/>
      <c r="AA122" s="147"/>
      <c r="AB122" s="147"/>
      <c r="AC122" s="147"/>
      <c r="AD122" s="147"/>
      <c r="AE122" s="147"/>
      <c r="AF122" s="147"/>
      <c r="AG122" s="147"/>
      <c r="AH122" s="147"/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</row>
    <row r="123" spans="1:44" s="125" customFormat="1" x14ac:dyDescent="0.25"/>
    <row r="124" spans="1:44" s="125" customFormat="1" x14ac:dyDescent="0.25"/>
    <row r="125" spans="1:44" s="125" customFormat="1" x14ac:dyDescent="0.25"/>
    <row r="126" spans="1:44" s="125" customFormat="1" x14ac:dyDescent="0.25"/>
  </sheetData>
  <sheetProtection password="CE42" sheet="1" insertRows="0"/>
  <conditionalFormatting sqref="F23:AR34 F1:AR9 F14:AR21">
    <cfRule type="expression" dxfId="2" priority="3">
      <formula>F$3=0</formula>
    </cfRule>
  </conditionalFormatting>
  <conditionalFormatting sqref="F22:AR22">
    <cfRule type="expression" dxfId="1" priority="2">
      <formula>F$3=0</formula>
    </cfRule>
  </conditionalFormatting>
  <conditionalFormatting sqref="F10:AR13">
    <cfRule type="expression" dxfId="0" priority="1">
      <formula>F$3=0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9D908FD8C8D5449594C6414C4E5FAE" ma:contentTypeVersion="16" ma:contentTypeDescription="Create a new document." ma:contentTypeScope="" ma:versionID="4baa43bb7cefccc1a27a4c81e54708a8">
  <xsd:schema xmlns:xsd="http://www.w3.org/2001/XMLSchema" xmlns:xs="http://www.w3.org/2001/XMLSchema" xmlns:p="http://schemas.microsoft.com/office/2006/metadata/properties" xmlns:ns2="e2865a0a-337e-472f-ac13-727acfb9be86" xmlns:ns3="283a937d-ce64-42aa-9f0a-cf322f05385e" targetNamespace="http://schemas.microsoft.com/office/2006/metadata/properties" ma:root="true" ma:fieldsID="839caae02831bab20c96caaee16230d7" ns2:_="" ns3:_="">
    <xsd:import namespace="e2865a0a-337e-472f-ac13-727acfb9be86"/>
    <xsd:import namespace="283a937d-ce64-42aa-9f0a-cf322f053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65a0a-337e-472f-ac13-727acfb9b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6bd319-fc87-46e6-bfd4-94ca674375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a937d-ce64-42aa-9f0a-cf322f053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8ad833-0f94-406b-9115-5d4d9eb66df3}" ma:internalName="TaxCatchAll" ma:showField="CatchAllData" ma:web="283a937d-ce64-42aa-9f0a-cf322f053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865a0a-337e-472f-ac13-727acfb9be86">
      <Terms xmlns="http://schemas.microsoft.com/office/infopath/2007/PartnerControls"/>
    </lcf76f155ced4ddcb4097134ff3c332f>
    <TaxCatchAll xmlns="283a937d-ce64-42aa-9f0a-cf322f05385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15BC5B-644A-48A6-A24B-084BC81B5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865a0a-337e-472f-ac13-727acfb9be86"/>
    <ds:schemaRef ds:uri="283a937d-ce64-42aa-9f0a-cf322f053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67B835-6D09-40B9-82D0-A739BE60F0B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83a937d-ce64-42aa-9f0a-cf322f05385e"/>
    <ds:schemaRef ds:uri="e2865a0a-337e-472f-ac13-727acfb9be8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B70D02A-FE45-4161-B4B3-32071956E9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Investment Scenario</vt:lpstr>
      <vt:lpstr>Counterfactual scenario</vt:lpstr>
      <vt:lpstr>FinAnalysis_INVESTMENT</vt:lpstr>
      <vt:lpstr>FinAnalysis_COUNTERFACTUAL</vt:lpstr>
      <vt:lpstr>Funding Gap</vt:lpstr>
      <vt:lpstr>FinAnalysis_with FUNDING GAP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Veronika</dc:creator>
  <cp:lastModifiedBy>Muzik Oldrich</cp:lastModifiedBy>
  <dcterms:created xsi:type="dcterms:W3CDTF">2022-07-01T08:39:35Z</dcterms:created>
  <dcterms:modified xsi:type="dcterms:W3CDTF">2022-12-06T12:46:41Z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0x010100FD9D908FD8C8D5449594C6414C4E5FAE</vt:lpwstr>
  </property>
  <property fmtid="{D5CDD505-2E9C-101B-9397-08002B2CF9AE}" pid="3" name="MediaServiceImageTags">
    <vt:lpwstr/>
  </property>
</Properties>
</file>